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snarr\OneDrive - Westminster College\google dirve\halsnarr.com\excel\"/>
    </mc:Choice>
  </mc:AlternateContent>
  <bookViews>
    <workbookView xWindow="480" yWindow="120" windowWidth="11355" windowHeight="8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3" i="1" l="1"/>
  <c r="G13" i="1"/>
  <c r="C196" i="1"/>
  <c r="G196" i="1"/>
  <c r="C197" i="1"/>
  <c r="B197" i="1" s="1"/>
  <c r="G197" i="1"/>
  <c r="F197" i="1" s="1"/>
  <c r="C198" i="1"/>
  <c r="G198" i="1"/>
  <c r="C199" i="1"/>
  <c r="B199" i="1" s="1"/>
  <c r="G199" i="1"/>
  <c r="F199" i="1" s="1"/>
  <c r="C200" i="1"/>
  <c r="G200" i="1"/>
  <c r="C201" i="1"/>
  <c r="B201" i="1" s="1"/>
  <c r="G201" i="1"/>
  <c r="F201" i="1" s="1"/>
  <c r="C202" i="1"/>
  <c r="G202" i="1"/>
  <c r="C203" i="1"/>
  <c r="B203" i="1" s="1"/>
  <c r="G203" i="1"/>
  <c r="F203" i="1" s="1"/>
  <c r="C204" i="1"/>
  <c r="G204" i="1"/>
  <c r="C205" i="1"/>
  <c r="B205" i="1" s="1"/>
  <c r="G205" i="1"/>
  <c r="F205" i="1" s="1"/>
  <c r="C206" i="1"/>
  <c r="G206" i="1"/>
  <c r="C207" i="1"/>
  <c r="B207" i="1" s="1"/>
  <c r="G207" i="1"/>
  <c r="F207" i="1" s="1"/>
  <c r="C208" i="1"/>
  <c r="G208" i="1"/>
  <c r="C209" i="1"/>
  <c r="B209" i="1" s="1"/>
  <c r="G209" i="1"/>
  <c r="F209" i="1" s="1"/>
  <c r="C210" i="1"/>
  <c r="G210" i="1"/>
  <c r="C211" i="1"/>
  <c r="B211" i="1" s="1"/>
  <c r="G211" i="1"/>
  <c r="F211" i="1" s="1"/>
  <c r="C212" i="1"/>
  <c r="G212" i="1"/>
  <c r="C213" i="1"/>
  <c r="B213" i="1" s="1"/>
  <c r="G213" i="1"/>
  <c r="F213" i="1" s="1"/>
  <c r="C214" i="1"/>
  <c r="G214" i="1"/>
  <c r="C215" i="1"/>
  <c r="B215" i="1" s="1"/>
  <c r="G215" i="1"/>
  <c r="F215" i="1" s="1"/>
  <c r="C216" i="1"/>
  <c r="G216" i="1"/>
  <c r="C217" i="1"/>
  <c r="B217" i="1" s="1"/>
  <c r="G217" i="1"/>
  <c r="F217" i="1" s="1"/>
  <c r="C218" i="1"/>
  <c r="G218" i="1"/>
  <c r="C219" i="1"/>
  <c r="B219" i="1" s="1"/>
  <c r="G219" i="1"/>
  <c r="F219" i="1" s="1"/>
  <c r="C220" i="1"/>
  <c r="G220" i="1"/>
  <c r="C221" i="1"/>
  <c r="B221" i="1" s="1"/>
  <c r="G221" i="1"/>
  <c r="F221" i="1" s="1"/>
  <c r="C222" i="1"/>
  <c r="G222" i="1"/>
  <c r="C223" i="1"/>
  <c r="B223" i="1" s="1"/>
  <c r="G223" i="1"/>
  <c r="F223" i="1" s="1"/>
  <c r="C224" i="1"/>
  <c r="G224" i="1"/>
  <c r="C225" i="1"/>
  <c r="B225" i="1" s="1"/>
  <c r="G225" i="1"/>
  <c r="F225" i="1" s="1"/>
  <c r="C226" i="1"/>
  <c r="G226" i="1"/>
  <c r="C227" i="1"/>
  <c r="B227" i="1" s="1"/>
  <c r="G227" i="1"/>
  <c r="F227" i="1" s="1"/>
  <c r="C228" i="1"/>
  <c r="G228" i="1"/>
  <c r="C229" i="1"/>
  <c r="B229" i="1" s="1"/>
  <c r="G229" i="1"/>
  <c r="F229" i="1" s="1"/>
  <c r="C230" i="1"/>
  <c r="G230" i="1"/>
  <c r="C231" i="1"/>
  <c r="B231" i="1" s="1"/>
  <c r="G231" i="1"/>
  <c r="F231" i="1" s="1"/>
  <c r="C232" i="1"/>
  <c r="G232" i="1"/>
  <c r="C233" i="1"/>
  <c r="B233" i="1" s="1"/>
  <c r="G233" i="1"/>
  <c r="F233" i="1" s="1"/>
  <c r="C234" i="1"/>
  <c r="G234" i="1"/>
  <c r="C235" i="1"/>
  <c r="B235" i="1" s="1"/>
  <c r="G235" i="1"/>
  <c r="F235" i="1" s="1"/>
  <c r="C236" i="1"/>
  <c r="G236" i="1"/>
  <c r="C237" i="1"/>
  <c r="B237" i="1" s="1"/>
  <c r="G237" i="1"/>
  <c r="F237" i="1" s="1"/>
  <c r="C238" i="1"/>
  <c r="G238" i="1"/>
  <c r="C239" i="1"/>
  <c r="B239" i="1" s="1"/>
  <c r="G239" i="1"/>
  <c r="F239" i="1" s="1"/>
  <c r="C240" i="1"/>
  <c r="G240" i="1"/>
  <c r="C241" i="1"/>
  <c r="B241" i="1" s="1"/>
  <c r="G241" i="1"/>
  <c r="F241" i="1" s="1"/>
  <c r="C242" i="1"/>
  <c r="G242" i="1"/>
  <c r="C243" i="1"/>
  <c r="B243" i="1" s="1"/>
  <c r="G243" i="1"/>
  <c r="F243" i="1" s="1"/>
  <c r="C244" i="1"/>
  <c r="G244" i="1"/>
  <c r="C245" i="1"/>
  <c r="B245" i="1" s="1"/>
  <c r="G245" i="1"/>
  <c r="F245" i="1" s="1"/>
  <c r="C246" i="1"/>
  <c r="G246" i="1"/>
  <c r="C247" i="1"/>
  <c r="B247" i="1" s="1"/>
  <c r="G247" i="1"/>
  <c r="F247" i="1" s="1"/>
  <c r="C248" i="1"/>
  <c r="G248" i="1"/>
  <c r="C249" i="1"/>
  <c r="B249" i="1" s="1"/>
  <c r="G249" i="1"/>
  <c r="F249" i="1" s="1"/>
  <c r="C250" i="1"/>
  <c r="G250" i="1"/>
  <c r="C251" i="1"/>
  <c r="B251" i="1" s="1"/>
  <c r="G251" i="1"/>
  <c r="F251" i="1" s="1"/>
  <c r="C252" i="1"/>
  <c r="G252" i="1"/>
  <c r="C253" i="1"/>
  <c r="B253" i="1" s="1"/>
  <c r="G253" i="1"/>
  <c r="F253" i="1" s="1"/>
  <c r="C254" i="1"/>
  <c r="G254" i="1"/>
  <c r="C255" i="1"/>
  <c r="B255" i="1" s="1"/>
  <c r="G255" i="1"/>
  <c r="F255" i="1" s="1"/>
  <c r="C256" i="1"/>
  <c r="G256" i="1"/>
  <c r="C257" i="1"/>
  <c r="B257" i="1" s="1"/>
  <c r="G257" i="1"/>
  <c r="F257" i="1" s="1"/>
  <c r="C258" i="1"/>
  <c r="G258" i="1"/>
  <c r="C259" i="1"/>
  <c r="B259" i="1" s="1"/>
  <c r="G259" i="1"/>
  <c r="F259" i="1" s="1"/>
  <c r="C260" i="1"/>
  <c r="G260" i="1"/>
  <c r="C261" i="1"/>
  <c r="B261" i="1" s="1"/>
  <c r="G261" i="1"/>
  <c r="F261" i="1" s="1"/>
  <c r="C262" i="1"/>
  <c r="G262" i="1"/>
  <c r="C263" i="1"/>
  <c r="B263" i="1" s="1"/>
  <c r="G263" i="1"/>
  <c r="F263" i="1" s="1"/>
  <c r="C264" i="1"/>
  <c r="G264" i="1"/>
  <c r="C265" i="1"/>
  <c r="B265" i="1" s="1"/>
  <c r="G265" i="1"/>
  <c r="F265" i="1" s="1"/>
  <c r="C266" i="1"/>
  <c r="G266" i="1"/>
  <c r="C267" i="1"/>
  <c r="B267" i="1" s="1"/>
  <c r="G267" i="1"/>
  <c r="F267" i="1" s="1"/>
  <c r="C268" i="1"/>
  <c r="G268" i="1"/>
  <c r="C269" i="1"/>
  <c r="B269" i="1" s="1"/>
  <c r="G269" i="1"/>
  <c r="F269" i="1" s="1"/>
  <c r="C270" i="1"/>
  <c r="G270" i="1"/>
  <c r="C271" i="1"/>
  <c r="B271" i="1" s="1"/>
  <c r="G271" i="1"/>
  <c r="F271" i="1" s="1"/>
  <c r="C272" i="1"/>
  <c r="G272" i="1"/>
  <c r="C273" i="1"/>
  <c r="B273" i="1" s="1"/>
  <c r="G273" i="1"/>
  <c r="F273" i="1" s="1"/>
  <c r="C274" i="1"/>
  <c r="G274" i="1"/>
  <c r="C275" i="1"/>
  <c r="B275" i="1" s="1"/>
  <c r="G275" i="1"/>
  <c r="F275" i="1" s="1"/>
  <c r="C276" i="1"/>
  <c r="G276" i="1"/>
  <c r="C277" i="1"/>
  <c r="B277" i="1" s="1"/>
  <c r="G277" i="1"/>
  <c r="F277" i="1" s="1"/>
  <c r="C278" i="1"/>
  <c r="G278" i="1"/>
  <c r="C279" i="1"/>
  <c r="B279" i="1" s="1"/>
  <c r="G279" i="1"/>
  <c r="F279" i="1" s="1"/>
  <c r="C280" i="1"/>
  <c r="G280" i="1"/>
  <c r="C281" i="1"/>
  <c r="B281" i="1" s="1"/>
  <c r="G281" i="1"/>
  <c r="F281" i="1" s="1"/>
  <c r="C282" i="1"/>
  <c r="G282" i="1"/>
  <c r="C283" i="1"/>
  <c r="B283" i="1" s="1"/>
  <c r="G283" i="1"/>
  <c r="F283" i="1" s="1"/>
  <c r="C284" i="1"/>
  <c r="G284" i="1"/>
  <c r="C285" i="1"/>
  <c r="B285" i="1" s="1"/>
  <c r="G285" i="1"/>
  <c r="F285" i="1" s="1"/>
  <c r="C286" i="1"/>
  <c r="G286" i="1"/>
  <c r="C287" i="1"/>
  <c r="B287" i="1" s="1"/>
  <c r="G287" i="1"/>
  <c r="F287" i="1" s="1"/>
  <c r="C288" i="1"/>
  <c r="G288" i="1"/>
  <c r="C289" i="1"/>
  <c r="B289" i="1" s="1"/>
  <c r="G289" i="1"/>
  <c r="F289" i="1" s="1"/>
  <c r="C290" i="1"/>
  <c r="G290" i="1"/>
  <c r="C291" i="1"/>
  <c r="B291" i="1" s="1"/>
  <c r="G291" i="1"/>
  <c r="F291" i="1" s="1"/>
  <c r="C292" i="1"/>
  <c r="G292" i="1"/>
  <c r="C293" i="1"/>
  <c r="B293" i="1" s="1"/>
  <c r="G293" i="1"/>
  <c r="F293" i="1" s="1"/>
  <c r="C294" i="1"/>
  <c r="G294" i="1"/>
  <c r="C295" i="1"/>
  <c r="B295" i="1" s="1"/>
  <c r="G295" i="1"/>
  <c r="F295" i="1" s="1"/>
  <c r="C296" i="1"/>
  <c r="G296" i="1"/>
  <c r="C297" i="1"/>
  <c r="B297" i="1" s="1"/>
  <c r="G297" i="1"/>
  <c r="F297" i="1" s="1"/>
  <c r="C298" i="1"/>
  <c r="G298" i="1"/>
  <c r="C299" i="1"/>
  <c r="B299" i="1" s="1"/>
  <c r="G299" i="1"/>
  <c r="F299" i="1" s="1"/>
  <c r="C300" i="1"/>
  <c r="G300" i="1"/>
  <c r="C301" i="1"/>
  <c r="B301" i="1" s="1"/>
  <c r="G301" i="1"/>
  <c r="F301" i="1" s="1"/>
  <c r="C302" i="1"/>
  <c r="G302" i="1"/>
  <c r="C303" i="1"/>
  <c r="B303" i="1" s="1"/>
  <c r="G303" i="1"/>
  <c r="F303" i="1" s="1"/>
  <c r="C304" i="1"/>
  <c r="G304" i="1"/>
  <c r="C305" i="1"/>
  <c r="B305" i="1" s="1"/>
  <c r="G305" i="1"/>
  <c r="F305" i="1" s="1"/>
  <c r="C306" i="1"/>
  <c r="G306" i="1"/>
  <c r="C307" i="1"/>
  <c r="B307" i="1" s="1"/>
  <c r="G307" i="1"/>
  <c r="F307" i="1" s="1"/>
  <c r="C308" i="1"/>
  <c r="B308" i="1" s="1"/>
  <c r="G308" i="1"/>
  <c r="F308" i="1" s="1"/>
  <c r="C106" i="1"/>
  <c r="G106" i="1"/>
  <c r="C107" i="1"/>
  <c r="G107" i="1"/>
  <c r="C108" i="1"/>
  <c r="G108" i="1"/>
  <c r="C109" i="1"/>
  <c r="G109" i="1"/>
  <c r="C110" i="1"/>
  <c r="G110" i="1"/>
  <c r="C111" i="1"/>
  <c r="B111" i="1" s="1"/>
  <c r="G111" i="1"/>
  <c r="F111" i="1" s="1"/>
  <c r="C112" i="1"/>
  <c r="G112" i="1"/>
  <c r="C113" i="1"/>
  <c r="B113" i="1" s="1"/>
  <c r="G113" i="1"/>
  <c r="F113" i="1" s="1"/>
  <c r="C114" i="1"/>
  <c r="G114" i="1"/>
  <c r="C115" i="1"/>
  <c r="B115" i="1" s="1"/>
  <c r="G115" i="1"/>
  <c r="F115" i="1" s="1"/>
  <c r="C116" i="1"/>
  <c r="G116" i="1"/>
  <c r="C117" i="1"/>
  <c r="B117" i="1" s="1"/>
  <c r="G117" i="1"/>
  <c r="F117" i="1" s="1"/>
  <c r="C118" i="1"/>
  <c r="G118" i="1"/>
  <c r="C119" i="1"/>
  <c r="B119" i="1" s="1"/>
  <c r="G119" i="1"/>
  <c r="F119" i="1" s="1"/>
  <c r="C120" i="1"/>
  <c r="G120" i="1"/>
  <c r="C121" i="1"/>
  <c r="B121" i="1" s="1"/>
  <c r="G121" i="1"/>
  <c r="F121" i="1" s="1"/>
  <c r="C122" i="1"/>
  <c r="G122" i="1"/>
  <c r="C123" i="1"/>
  <c r="B123" i="1" s="1"/>
  <c r="G123" i="1"/>
  <c r="F123" i="1" s="1"/>
  <c r="C124" i="1"/>
  <c r="G124" i="1"/>
  <c r="C125" i="1"/>
  <c r="B125" i="1" s="1"/>
  <c r="G125" i="1"/>
  <c r="F125" i="1" s="1"/>
  <c r="C126" i="1"/>
  <c r="G126" i="1"/>
  <c r="C127" i="1"/>
  <c r="B127" i="1" s="1"/>
  <c r="G127" i="1"/>
  <c r="F127" i="1" s="1"/>
  <c r="C128" i="1"/>
  <c r="G128" i="1"/>
  <c r="C129" i="1"/>
  <c r="B129" i="1" s="1"/>
  <c r="G129" i="1"/>
  <c r="F129" i="1" s="1"/>
  <c r="C130" i="1"/>
  <c r="G130" i="1"/>
  <c r="C131" i="1"/>
  <c r="B131" i="1" s="1"/>
  <c r="G131" i="1"/>
  <c r="F131" i="1" s="1"/>
  <c r="C132" i="1"/>
  <c r="G132" i="1"/>
  <c r="C133" i="1"/>
  <c r="B133" i="1" s="1"/>
  <c r="G133" i="1"/>
  <c r="F133" i="1" s="1"/>
  <c r="C134" i="1"/>
  <c r="G134" i="1"/>
  <c r="C135" i="1"/>
  <c r="B135" i="1" s="1"/>
  <c r="G135" i="1"/>
  <c r="F135" i="1" s="1"/>
  <c r="C136" i="1"/>
  <c r="G136" i="1"/>
  <c r="C137" i="1"/>
  <c r="B137" i="1" s="1"/>
  <c r="G137" i="1"/>
  <c r="F137" i="1" s="1"/>
  <c r="C138" i="1"/>
  <c r="G138" i="1"/>
  <c r="C139" i="1"/>
  <c r="B139" i="1" s="1"/>
  <c r="G139" i="1"/>
  <c r="F139" i="1" s="1"/>
  <c r="C140" i="1"/>
  <c r="G140" i="1"/>
  <c r="C141" i="1"/>
  <c r="B141" i="1" s="1"/>
  <c r="G141" i="1"/>
  <c r="F141" i="1" s="1"/>
  <c r="C142" i="1"/>
  <c r="G142" i="1"/>
  <c r="C143" i="1"/>
  <c r="B143" i="1" s="1"/>
  <c r="G143" i="1"/>
  <c r="F143" i="1" s="1"/>
  <c r="C144" i="1"/>
  <c r="G144" i="1"/>
  <c r="C145" i="1"/>
  <c r="B145" i="1" s="1"/>
  <c r="G145" i="1"/>
  <c r="F145" i="1" s="1"/>
  <c r="C146" i="1"/>
  <c r="G146" i="1"/>
  <c r="C147" i="1"/>
  <c r="B147" i="1" s="1"/>
  <c r="G147" i="1"/>
  <c r="F147" i="1" s="1"/>
  <c r="C148" i="1"/>
  <c r="G148" i="1"/>
  <c r="C149" i="1"/>
  <c r="B149" i="1" s="1"/>
  <c r="G149" i="1"/>
  <c r="F149" i="1" s="1"/>
  <c r="C150" i="1"/>
  <c r="G150" i="1"/>
  <c r="C151" i="1"/>
  <c r="B151" i="1" s="1"/>
  <c r="G151" i="1"/>
  <c r="F151" i="1" s="1"/>
  <c r="C152" i="1"/>
  <c r="G152" i="1"/>
  <c r="C153" i="1"/>
  <c r="B153" i="1" s="1"/>
  <c r="G153" i="1"/>
  <c r="F153" i="1" s="1"/>
  <c r="C154" i="1"/>
  <c r="G154" i="1"/>
  <c r="C155" i="1"/>
  <c r="B155" i="1" s="1"/>
  <c r="G155" i="1"/>
  <c r="F155" i="1" s="1"/>
  <c r="C156" i="1"/>
  <c r="G156" i="1"/>
  <c r="C157" i="1"/>
  <c r="B157" i="1" s="1"/>
  <c r="G157" i="1"/>
  <c r="F157" i="1" s="1"/>
  <c r="C158" i="1"/>
  <c r="G158" i="1"/>
  <c r="C159" i="1"/>
  <c r="B159" i="1" s="1"/>
  <c r="G159" i="1"/>
  <c r="F159" i="1" s="1"/>
  <c r="C160" i="1"/>
  <c r="G160" i="1"/>
  <c r="C161" i="1"/>
  <c r="B161" i="1" s="1"/>
  <c r="G161" i="1"/>
  <c r="F161" i="1" s="1"/>
  <c r="C162" i="1"/>
  <c r="G162" i="1"/>
  <c r="C163" i="1"/>
  <c r="B163" i="1" s="1"/>
  <c r="G163" i="1"/>
  <c r="F163" i="1" s="1"/>
  <c r="C164" i="1"/>
  <c r="G164" i="1"/>
  <c r="C165" i="1"/>
  <c r="B165" i="1" s="1"/>
  <c r="G165" i="1"/>
  <c r="F165" i="1" s="1"/>
  <c r="C166" i="1"/>
  <c r="G166" i="1"/>
  <c r="C167" i="1"/>
  <c r="B167" i="1" s="1"/>
  <c r="G167" i="1"/>
  <c r="F167" i="1" s="1"/>
  <c r="C168" i="1"/>
  <c r="G168" i="1"/>
  <c r="C169" i="1"/>
  <c r="B169" i="1" s="1"/>
  <c r="G169" i="1"/>
  <c r="F169" i="1" s="1"/>
  <c r="C170" i="1"/>
  <c r="G170" i="1"/>
  <c r="C171" i="1"/>
  <c r="B171" i="1" s="1"/>
  <c r="G171" i="1"/>
  <c r="F171" i="1" s="1"/>
  <c r="C172" i="1"/>
  <c r="G172" i="1"/>
  <c r="C173" i="1"/>
  <c r="B173" i="1" s="1"/>
  <c r="G173" i="1"/>
  <c r="F173" i="1" s="1"/>
  <c r="C174" i="1"/>
  <c r="G174" i="1"/>
  <c r="C175" i="1"/>
  <c r="B175" i="1" s="1"/>
  <c r="G175" i="1"/>
  <c r="F175" i="1" s="1"/>
  <c r="C176" i="1"/>
  <c r="G176" i="1"/>
  <c r="C177" i="1"/>
  <c r="B177" i="1" s="1"/>
  <c r="G177" i="1"/>
  <c r="F177" i="1" s="1"/>
  <c r="C178" i="1"/>
  <c r="G178" i="1"/>
  <c r="C179" i="1"/>
  <c r="B179" i="1" s="1"/>
  <c r="G179" i="1"/>
  <c r="F179" i="1" s="1"/>
  <c r="C180" i="1"/>
  <c r="G180" i="1"/>
  <c r="C181" i="1"/>
  <c r="B181" i="1" s="1"/>
  <c r="G181" i="1"/>
  <c r="F181" i="1" s="1"/>
  <c r="C182" i="1"/>
  <c r="G182" i="1"/>
  <c r="C183" i="1"/>
  <c r="B183" i="1" s="1"/>
  <c r="G183" i="1"/>
  <c r="F183" i="1" s="1"/>
  <c r="C184" i="1"/>
  <c r="G184" i="1"/>
  <c r="C185" i="1"/>
  <c r="B185" i="1" s="1"/>
  <c r="G185" i="1"/>
  <c r="F185" i="1" s="1"/>
  <c r="C186" i="1"/>
  <c r="G186" i="1"/>
  <c r="C187" i="1"/>
  <c r="B187" i="1" s="1"/>
  <c r="G187" i="1"/>
  <c r="F187" i="1" s="1"/>
  <c r="C188" i="1"/>
  <c r="G188" i="1"/>
  <c r="C189" i="1"/>
  <c r="B189" i="1" s="1"/>
  <c r="G189" i="1"/>
  <c r="F189" i="1" s="1"/>
  <c r="C190" i="1"/>
  <c r="G190" i="1"/>
  <c r="C191" i="1"/>
  <c r="B191" i="1" s="1"/>
  <c r="G191" i="1"/>
  <c r="F191" i="1" s="1"/>
  <c r="C192" i="1"/>
  <c r="G192" i="1"/>
  <c r="C193" i="1"/>
  <c r="B193" i="1" s="1"/>
  <c r="G193" i="1"/>
  <c r="F193" i="1" s="1"/>
  <c r="C194" i="1"/>
  <c r="G194" i="1"/>
  <c r="C195" i="1"/>
  <c r="B195" i="1" s="1"/>
  <c r="G195" i="1"/>
  <c r="F195" i="1" s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33" i="1"/>
  <c r="B33" i="1" s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60" i="1"/>
  <c r="F60" i="1" l="1"/>
  <c r="B306" i="1"/>
  <c r="B304" i="1"/>
  <c r="D304" i="1" s="1"/>
  <c r="B302" i="1"/>
  <c r="D302" i="1" s="1"/>
  <c r="B300" i="1"/>
  <c r="D300" i="1" s="1"/>
  <c r="B298" i="1"/>
  <c r="D298" i="1" s="1"/>
  <c r="B296" i="1"/>
  <c r="D296" i="1" s="1"/>
  <c r="B294" i="1"/>
  <c r="D294" i="1" s="1"/>
  <c r="B292" i="1"/>
  <c r="D292" i="1" s="1"/>
  <c r="B290" i="1"/>
  <c r="D290" i="1" s="1"/>
  <c r="B288" i="1"/>
  <c r="D288" i="1" s="1"/>
  <c r="B286" i="1"/>
  <c r="D286" i="1" s="1"/>
  <c r="B284" i="1"/>
  <c r="D284" i="1" s="1"/>
  <c r="B282" i="1"/>
  <c r="D282" i="1" s="1"/>
  <c r="B280" i="1"/>
  <c r="D280" i="1" s="1"/>
  <c r="B278" i="1"/>
  <c r="D278" i="1" s="1"/>
  <c r="B276" i="1"/>
  <c r="D276" i="1" s="1"/>
  <c r="B274" i="1"/>
  <c r="D274" i="1" s="1"/>
  <c r="B272" i="1"/>
  <c r="D272" i="1" s="1"/>
  <c r="B270" i="1"/>
  <c r="D270" i="1" s="1"/>
  <c r="B268" i="1"/>
  <c r="D268" i="1" s="1"/>
  <c r="B266" i="1"/>
  <c r="D266" i="1" s="1"/>
  <c r="B264" i="1"/>
  <c r="D264" i="1" s="1"/>
  <c r="B262" i="1"/>
  <c r="D262" i="1" s="1"/>
  <c r="B260" i="1"/>
  <c r="D260" i="1" s="1"/>
  <c r="B258" i="1"/>
  <c r="D258" i="1" s="1"/>
  <c r="B256" i="1"/>
  <c r="D256" i="1" s="1"/>
  <c r="B254" i="1"/>
  <c r="D254" i="1" s="1"/>
  <c r="B252" i="1"/>
  <c r="D252" i="1" s="1"/>
  <c r="B250" i="1"/>
  <c r="D250" i="1" s="1"/>
  <c r="B248" i="1"/>
  <c r="D248" i="1" s="1"/>
  <c r="B246" i="1"/>
  <c r="D246" i="1" s="1"/>
  <c r="B244" i="1"/>
  <c r="D244" i="1" s="1"/>
  <c r="B242" i="1"/>
  <c r="B240" i="1"/>
  <c r="D240" i="1" s="1"/>
  <c r="B238" i="1"/>
  <c r="D238" i="1" s="1"/>
  <c r="B234" i="1"/>
  <c r="D234" i="1" s="1"/>
  <c r="B232" i="1"/>
  <c r="D232" i="1" s="1"/>
  <c r="B230" i="1"/>
  <c r="D230" i="1" s="1"/>
  <c r="B228" i="1"/>
  <c r="D228" i="1" s="1"/>
  <c r="B226" i="1"/>
  <c r="D226" i="1" s="1"/>
  <c r="B224" i="1"/>
  <c r="D224" i="1" s="1"/>
  <c r="B222" i="1"/>
  <c r="D222" i="1" s="1"/>
  <c r="B220" i="1"/>
  <c r="D220" i="1" s="1"/>
  <c r="B218" i="1"/>
  <c r="D218" i="1" s="1"/>
  <c r="B216" i="1"/>
  <c r="D216" i="1" s="1"/>
  <c r="B214" i="1"/>
  <c r="D214" i="1" s="1"/>
  <c r="B212" i="1"/>
  <c r="D212" i="1" s="1"/>
  <c r="B210" i="1"/>
  <c r="D210" i="1" s="1"/>
  <c r="B208" i="1"/>
  <c r="D208" i="1" s="1"/>
  <c r="B206" i="1"/>
  <c r="D206" i="1" s="1"/>
  <c r="B204" i="1"/>
  <c r="D204" i="1" s="1"/>
  <c r="B200" i="1"/>
  <c r="D200" i="1" s="1"/>
  <c r="B198" i="1"/>
  <c r="D198" i="1" s="1"/>
  <c r="B196" i="1"/>
  <c r="D196" i="1" s="1"/>
  <c r="F306" i="1"/>
  <c r="H306" i="1" s="1"/>
  <c r="F304" i="1"/>
  <c r="H304" i="1" s="1"/>
  <c r="F302" i="1"/>
  <c r="H302" i="1" s="1"/>
  <c r="F300" i="1"/>
  <c r="H300" i="1" s="1"/>
  <c r="F298" i="1"/>
  <c r="H298" i="1" s="1"/>
  <c r="F296" i="1"/>
  <c r="H296" i="1" s="1"/>
  <c r="F294" i="1"/>
  <c r="H294" i="1" s="1"/>
  <c r="F292" i="1"/>
  <c r="H292" i="1" s="1"/>
  <c r="F290" i="1"/>
  <c r="H290" i="1" s="1"/>
  <c r="F288" i="1"/>
  <c r="H288" i="1" s="1"/>
  <c r="F286" i="1"/>
  <c r="H286" i="1" s="1"/>
  <c r="F284" i="1"/>
  <c r="H284" i="1" s="1"/>
  <c r="F282" i="1"/>
  <c r="H282" i="1" s="1"/>
  <c r="F280" i="1"/>
  <c r="H280" i="1" s="1"/>
  <c r="F278" i="1"/>
  <c r="H278" i="1" s="1"/>
  <c r="F276" i="1"/>
  <c r="H276" i="1" s="1"/>
  <c r="F274" i="1"/>
  <c r="H274" i="1" s="1"/>
  <c r="F272" i="1"/>
  <c r="H272" i="1" s="1"/>
  <c r="F270" i="1"/>
  <c r="H270" i="1" s="1"/>
  <c r="F268" i="1"/>
  <c r="H268" i="1" s="1"/>
  <c r="F266" i="1"/>
  <c r="H266" i="1" s="1"/>
  <c r="F264" i="1"/>
  <c r="H264" i="1" s="1"/>
  <c r="F262" i="1"/>
  <c r="F260" i="1"/>
  <c r="H260" i="1" s="1"/>
  <c r="F258" i="1"/>
  <c r="H258" i="1" s="1"/>
  <c r="F256" i="1"/>
  <c r="H256" i="1" s="1"/>
  <c r="F254" i="1"/>
  <c r="H254" i="1" s="1"/>
  <c r="F252" i="1"/>
  <c r="H252" i="1" s="1"/>
  <c r="F250" i="1"/>
  <c r="F248" i="1"/>
  <c r="H248" i="1" s="1"/>
  <c r="F246" i="1"/>
  <c r="H246" i="1" s="1"/>
  <c r="F244" i="1"/>
  <c r="H244" i="1" s="1"/>
  <c r="F242" i="1"/>
  <c r="H242" i="1" s="1"/>
  <c r="F240" i="1"/>
  <c r="H240" i="1" s="1"/>
  <c r="F238" i="1"/>
  <c r="H238" i="1" s="1"/>
  <c r="F236" i="1"/>
  <c r="H236" i="1" s="1"/>
  <c r="F234" i="1"/>
  <c r="F232" i="1"/>
  <c r="H232" i="1" s="1"/>
  <c r="F230" i="1"/>
  <c r="H230" i="1" s="1"/>
  <c r="F228" i="1"/>
  <c r="H228" i="1" s="1"/>
  <c r="F226" i="1"/>
  <c r="H226" i="1" s="1"/>
  <c r="F224" i="1"/>
  <c r="H224" i="1" s="1"/>
  <c r="F222" i="1"/>
  <c r="H222" i="1" s="1"/>
  <c r="F220" i="1"/>
  <c r="H220" i="1" s="1"/>
  <c r="F218" i="1"/>
  <c r="F216" i="1"/>
  <c r="H216" i="1" s="1"/>
  <c r="F214" i="1"/>
  <c r="H214" i="1" s="1"/>
  <c r="F210" i="1"/>
  <c r="H210" i="1" s="1"/>
  <c r="F208" i="1"/>
  <c r="H208" i="1" s="1"/>
  <c r="F206" i="1"/>
  <c r="H206" i="1" s="1"/>
  <c r="F204" i="1"/>
  <c r="H204" i="1" s="1"/>
  <c r="F202" i="1"/>
  <c r="H202" i="1" s="1"/>
  <c r="F200" i="1"/>
  <c r="F198" i="1"/>
  <c r="H198" i="1" s="1"/>
  <c r="F196" i="1"/>
  <c r="H213" i="1"/>
  <c r="H123" i="1"/>
  <c r="H195" i="1"/>
  <c r="D195" i="1"/>
  <c r="H193" i="1"/>
  <c r="D193" i="1"/>
  <c r="H191" i="1"/>
  <c r="D191" i="1"/>
  <c r="H189" i="1"/>
  <c r="D189" i="1"/>
  <c r="H187" i="1"/>
  <c r="D187" i="1"/>
  <c r="H185" i="1"/>
  <c r="D185" i="1"/>
  <c r="H183" i="1"/>
  <c r="D183" i="1"/>
  <c r="H181" i="1"/>
  <c r="D181" i="1"/>
  <c r="H179" i="1"/>
  <c r="D179" i="1"/>
  <c r="H177" i="1"/>
  <c r="D177" i="1"/>
  <c r="H175" i="1"/>
  <c r="D175" i="1"/>
  <c r="H173" i="1"/>
  <c r="D173" i="1"/>
  <c r="H171" i="1"/>
  <c r="D171" i="1"/>
  <c r="H169" i="1"/>
  <c r="D169" i="1"/>
  <c r="H167" i="1"/>
  <c r="D167" i="1"/>
  <c r="H165" i="1"/>
  <c r="D165" i="1"/>
  <c r="H163" i="1"/>
  <c r="D163" i="1"/>
  <c r="H161" i="1"/>
  <c r="D161" i="1"/>
  <c r="H159" i="1"/>
  <c r="D159" i="1"/>
  <c r="H157" i="1"/>
  <c r="D157" i="1"/>
  <c r="H155" i="1"/>
  <c r="D155" i="1"/>
  <c r="H153" i="1"/>
  <c r="D153" i="1"/>
  <c r="H151" i="1"/>
  <c r="D151" i="1"/>
  <c r="H149" i="1"/>
  <c r="D149" i="1"/>
  <c r="H147" i="1"/>
  <c r="D147" i="1"/>
  <c r="H145" i="1"/>
  <c r="D145" i="1"/>
  <c r="H143" i="1"/>
  <c r="D143" i="1"/>
  <c r="H141" i="1"/>
  <c r="D141" i="1"/>
  <c r="H139" i="1"/>
  <c r="D139" i="1"/>
  <c r="H137" i="1"/>
  <c r="D137" i="1"/>
  <c r="H135" i="1"/>
  <c r="D135" i="1"/>
  <c r="H133" i="1"/>
  <c r="D133" i="1"/>
  <c r="H131" i="1"/>
  <c r="D131" i="1"/>
  <c r="H129" i="1"/>
  <c r="D129" i="1"/>
  <c r="H127" i="1"/>
  <c r="D127" i="1"/>
  <c r="H125" i="1"/>
  <c r="D125" i="1"/>
  <c r="D123" i="1"/>
  <c r="H121" i="1"/>
  <c r="D121" i="1"/>
  <c r="H119" i="1"/>
  <c r="D119" i="1"/>
  <c r="H117" i="1"/>
  <c r="D117" i="1"/>
  <c r="H115" i="1"/>
  <c r="D115" i="1"/>
  <c r="H113" i="1"/>
  <c r="D113" i="1"/>
  <c r="H111" i="1"/>
  <c r="D111" i="1"/>
  <c r="H308" i="1"/>
  <c r="D308" i="1"/>
  <c r="H307" i="1"/>
  <c r="D307" i="1"/>
  <c r="D306" i="1"/>
  <c r="H305" i="1"/>
  <c r="D305" i="1"/>
  <c r="H303" i="1"/>
  <c r="D303" i="1"/>
  <c r="H301" i="1"/>
  <c r="D301" i="1"/>
  <c r="H299" i="1"/>
  <c r="D299" i="1"/>
  <c r="H297" i="1"/>
  <c r="D297" i="1"/>
  <c r="H295" i="1"/>
  <c r="D295" i="1"/>
  <c r="H293" i="1"/>
  <c r="D293" i="1"/>
  <c r="H291" i="1"/>
  <c r="D291" i="1"/>
  <c r="H289" i="1"/>
  <c r="D289" i="1"/>
  <c r="H287" i="1"/>
  <c r="D287" i="1"/>
  <c r="H285" i="1"/>
  <c r="D285" i="1"/>
  <c r="H283" i="1"/>
  <c r="D283" i="1"/>
  <c r="H281" i="1"/>
  <c r="D281" i="1"/>
  <c r="H279" i="1"/>
  <c r="D279" i="1"/>
  <c r="H277" i="1"/>
  <c r="D277" i="1"/>
  <c r="H275" i="1"/>
  <c r="D275" i="1"/>
  <c r="H273" i="1"/>
  <c r="D273" i="1"/>
  <c r="H271" i="1"/>
  <c r="D271" i="1"/>
  <c r="H269" i="1"/>
  <c r="D269" i="1"/>
  <c r="H267" i="1"/>
  <c r="D267" i="1"/>
  <c r="H265" i="1"/>
  <c r="D265" i="1"/>
  <c r="H263" i="1"/>
  <c r="D263" i="1"/>
  <c r="H262" i="1"/>
  <c r="H261" i="1"/>
  <c r="D261" i="1"/>
  <c r="H259" i="1"/>
  <c r="D259" i="1"/>
  <c r="H257" i="1"/>
  <c r="D257" i="1"/>
  <c r="H255" i="1"/>
  <c r="D255" i="1"/>
  <c r="H253" i="1"/>
  <c r="D253" i="1"/>
  <c r="H251" i="1"/>
  <c r="D251" i="1"/>
  <c r="H250" i="1"/>
  <c r="H249" i="1"/>
  <c r="D249" i="1"/>
  <c r="H247" i="1"/>
  <c r="D247" i="1"/>
  <c r="H245" i="1"/>
  <c r="D245" i="1"/>
  <c r="H243" i="1"/>
  <c r="D243" i="1"/>
  <c r="D242" i="1"/>
  <c r="H241" i="1"/>
  <c r="D241" i="1"/>
  <c r="H239" i="1"/>
  <c r="D239" i="1"/>
  <c r="H237" i="1"/>
  <c r="D237" i="1"/>
  <c r="H235" i="1"/>
  <c r="D235" i="1"/>
  <c r="H234" i="1"/>
  <c r="H233" i="1"/>
  <c r="D233" i="1"/>
  <c r="H231" i="1"/>
  <c r="D231" i="1"/>
  <c r="H229" i="1"/>
  <c r="D229" i="1"/>
  <c r="H227" i="1"/>
  <c r="D227" i="1"/>
  <c r="H225" i="1"/>
  <c r="D225" i="1"/>
  <c r="H223" i="1"/>
  <c r="D223" i="1"/>
  <c r="H221" i="1"/>
  <c r="D221" i="1"/>
  <c r="H219" i="1"/>
  <c r="D219" i="1"/>
  <c r="H218" i="1"/>
  <c r="H217" i="1"/>
  <c r="D217" i="1"/>
  <c r="H215" i="1"/>
  <c r="D215" i="1"/>
  <c r="D213" i="1"/>
  <c r="H211" i="1"/>
  <c r="D211" i="1"/>
  <c r="H209" i="1"/>
  <c r="D209" i="1"/>
  <c r="H207" i="1"/>
  <c r="D207" i="1"/>
  <c r="H205" i="1"/>
  <c r="D205" i="1"/>
  <c r="H203" i="1"/>
  <c r="D203" i="1"/>
  <c r="H201" i="1"/>
  <c r="D201" i="1"/>
  <c r="H200" i="1"/>
  <c r="H199" i="1"/>
  <c r="D199" i="1"/>
  <c r="H197" i="1"/>
  <c r="D197" i="1"/>
  <c r="H196" i="1"/>
  <c r="B236" i="1"/>
  <c r="D236" i="1" s="1"/>
  <c r="F212" i="1"/>
  <c r="H212" i="1" s="1"/>
  <c r="B202" i="1"/>
  <c r="D202" i="1" s="1"/>
  <c r="F194" i="1"/>
  <c r="H194" i="1" s="1"/>
  <c r="B194" i="1"/>
  <c r="D194" i="1" s="1"/>
  <c r="F192" i="1"/>
  <c r="H192" i="1" s="1"/>
  <c r="B192" i="1"/>
  <c r="D192" i="1" s="1"/>
  <c r="F190" i="1"/>
  <c r="H190" i="1" s="1"/>
  <c r="B190" i="1"/>
  <c r="D190" i="1" s="1"/>
  <c r="F188" i="1"/>
  <c r="H188" i="1" s="1"/>
  <c r="B188" i="1"/>
  <c r="D188" i="1" s="1"/>
  <c r="F186" i="1"/>
  <c r="H186" i="1" s="1"/>
  <c r="B186" i="1"/>
  <c r="D186" i="1" s="1"/>
  <c r="F184" i="1"/>
  <c r="H184" i="1" s="1"/>
  <c r="B184" i="1"/>
  <c r="D184" i="1" s="1"/>
  <c r="F182" i="1"/>
  <c r="H182" i="1" s="1"/>
  <c r="B182" i="1"/>
  <c r="D182" i="1" s="1"/>
  <c r="F180" i="1"/>
  <c r="H180" i="1" s="1"/>
  <c r="B180" i="1"/>
  <c r="D180" i="1" s="1"/>
  <c r="F178" i="1"/>
  <c r="H178" i="1" s="1"/>
  <c r="B178" i="1"/>
  <c r="D178" i="1" s="1"/>
  <c r="F176" i="1"/>
  <c r="H176" i="1" s="1"/>
  <c r="B176" i="1"/>
  <c r="D176" i="1" s="1"/>
  <c r="F174" i="1"/>
  <c r="H174" i="1" s="1"/>
  <c r="B174" i="1"/>
  <c r="D174" i="1" s="1"/>
  <c r="F172" i="1"/>
  <c r="H172" i="1" s="1"/>
  <c r="B172" i="1"/>
  <c r="D172" i="1" s="1"/>
  <c r="F170" i="1"/>
  <c r="H170" i="1" s="1"/>
  <c r="B170" i="1"/>
  <c r="D170" i="1" s="1"/>
  <c r="F168" i="1"/>
  <c r="H168" i="1" s="1"/>
  <c r="B168" i="1"/>
  <c r="D168" i="1" s="1"/>
  <c r="F166" i="1"/>
  <c r="H166" i="1" s="1"/>
  <c r="B166" i="1"/>
  <c r="D166" i="1" s="1"/>
  <c r="F164" i="1"/>
  <c r="H164" i="1" s="1"/>
  <c r="B164" i="1"/>
  <c r="D164" i="1" s="1"/>
  <c r="F162" i="1"/>
  <c r="H162" i="1" s="1"/>
  <c r="B162" i="1"/>
  <c r="D162" i="1" s="1"/>
  <c r="F160" i="1"/>
  <c r="H160" i="1" s="1"/>
  <c r="B160" i="1"/>
  <c r="D160" i="1" s="1"/>
  <c r="F158" i="1"/>
  <c r="H158" i="1" s="1"/>
  <c r="B158" i="1"/>
  <c r="D158" i="1" s="1"/>
  <c r="F156" i="1"/>
  <c r="H156" i="1" s="1"/>
  <c r="B156" i="1"/>
  <c r="D156" i="1" s="1"/>
  <c r="F154" i="1"/>
  <c r="H154" i="1" s="1"/>
  <c r="B154" i="1"/>
  <c r="D154" i="1" s="1"/>
  <c r="F152" i="1"/>
  <c r="H152" i="1" s="1"/>
  <c r="B152" i="1"/>
  <c r="D152" i="1" s="1"/>
  <c r="F150" i="1"/>
  <c r="H150" i="1" s="1"/>
  <c r="B150" i="1"/>
  <c r="D150" i="1" s="1"/>
  <c r="F148" i="1"/>
  <c r="H148" i="1" s="1"/>
  <c r="B148" i="1"/>
  <c r="D148" i="1" s="1"/>
  <c r="F146" i="1"/>
  <c r="H146" i="1" s="1"/>
  <c r="F144" i="1"/>
  <c r="H144" i="1" s="1"/>
  <c r="B144" i="1"/>
  <c r="D144" i="1" s="1"/>
  <c r="F142" i="1"/>
  <c r="H142" i="1" s="1"/>
  <c r="B142" i="1"/>
  <c r="D142" i="1" s="1"/>
  <c r="F140" i="1"/>
  <c r="H140" i="1" s="1"/>
  <c r="B140" i="1"/>
  <c r="D140" i="1" s="1"/>
  <c r="F138" i="1"/>
  <c r="H138" i="1" s="1"/>
  <c r="B138" i="1"/>
  <c r="D138" i="1" s="1"/>
  <c r="F136" i="1"/>
  <c r="H136" i="1" s="1"/>
  <c r="B136" i="1"/>
  <c r="D136" i="1" s="1"/>
  <c r="F134" i="1"/>
  <c r="H134" i="1" s="1"/>
  <c r="B134" i="1"/>
  <c r="D134" i="1" s="1"/>
  <c r="F132" i="1"/>
  <c r="H132" i="1" s="1"/>
  <c r="B132" i="1"/>
  <c r="D132" i="1" s="1"/>
  <c r="F130" i="1"/>
  <c r="H130" i="1" s="1"/>
  <c r="B130" i="1"/>
  <c r="D130" i="1" s="1"/>
  <c r="F128" i="1"/>
  <c r="H128" i="1" s="1"/>
  <c r="B128" i="1"/>
  <c r="D128" i="1" s="1"/>
  <c r="F126" i="1"/>
  <c r="H126" i="1" s="1"/>
  <c r="B126" i="1"/>
  <c r="D126" i="1" s="1"/>
  <c r="F124" i="1"/>
  <c r="H124" i="1" s="1"/>
  <c r="B124" i="1"/>
  <c r="D124" i="1" s="1"/>
  <c r="B122" i="1"/>
  <c r="D122" i="1" s="1"/>
  <c r="F120" i="1"/>
  <c r="H120" i="1" s="1"/>
  <c r="B120" i="1"/>
  <c r="D120" i="1" s="1"/>
  <c r="F118" i="1"/>
  <c r="H118" i="1" s="1"/>
  <c r="B118" i="1"/>
  <c r="D118" i="1" s="1"/>
  <c r="F116" i="1"/>
  <c r="H116" i="1" s="1"/>
  <c r="B116" i="1"/>
  <c r="D116" i="1" s="1"/>
  <c r="F114" i="1"/>
  <c r="H114" i="1" s="1"/>
  <c r="B114" i="1"/>
  <c r="D114" i="1" s="1"/>
  <c r="F112" i="1"/>
  <c r="H112" i="1" s="1"/>
  <c r="F110" i="1"/>
  <c r="H110" i="1" s="1"/>
  <c r="B110" i="1"/>
  <c r="D110" i="1" s="1"/>
  <c r="F108" i="1"/>
  <c r="H108" i="1" s="1"/>
  <c r="B108" i="1"/>
  <c r="D108" i="1" s="1"/>
  <c r="F106" i="1"/>
  <c r="H106" i="1" s="1"/>
  <c r="B106" i="1"/>
  <c r="D106" i="1" s="1"/>
  <c r="B146" i="1"/>
  <c r="D146" i="1" s="1"/>
  <c r="F122" i="1"/>
  <c r="H122" i="1" s="1"/>
  <c r="B112" i="1"/>
  <c r="D112" i="1" s="1"/>
  <c r="F109" i="1"/>
  <c r="H109" i="1" s="1"/>
  <c r="B109" i="1"/>
  <c r="D109" i="1" s="1"/>
  <c r="F107" i="1"/>
  <c r="H107" i="1" s="1"/>
  <c r="B107" i="1"/>
  <c r="D107" i="1" s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D34" i="1" l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33" i="1"/>
  <c r="Q38" i="1"/>
  <c r="D28" i="1" l="1"/>
  <c r="J33" i="1" s="1"/>
  <c r="H28" i="1"/>
  <c r="K104" i="1" l="1"/>
  <c r="K88" i="1"/>
  <c r="K56" i="1"/>
  <c r="K195" i="1"/>
  <c r="K134" i="1"/>
  <c r="E265" i="1"/>
  <c r="K87" i="1"/>
  <c r="K63" i="1"/>
  <c r="K55" i="1"/>
  <c r="K47" i="1"/>
  <c r="K39" i="1"/>
  <c r="K194" i="1"/>
  <c r="K186" i="1"/>
  <c r="K172" i="1"/>
  <c r="K153" i="1"/>
  <c r="K130" i="1"/>
  <c r="K110" i="1"/>
  <c r="K247" i="1"/>
  <c r="E188" i="1"/>
  <c r="E288" i="1"/>
  <c r="K102" i="1"/>
  <c r="K94" i="1"/>
  <c r="K86" i="1"/>
  <c r="K78" i="1"/>
  <c r="K70" i="1"/>
  <c r="K62" i="1"/>
  <c r="K54" i="1"/>
  <c r="K46" i="1"/>
  <c r="K38" i="1"/>
  <c r="K193" i="1"/>
  <c r="K185" i="1"/>
  <c r="K170" i="1"/>
  <c r="K150" i="1"/>
  <c r="K129" i="1"/>
  <c r="K106" i="1"/>
  <c r="K232" i="1"/>
  <c r="E190" i="1"/>
  <c r="E119" i="1"/>
  <c r="K96" i="1"/>
  <c r="K64" i="1"/>
  <c r="K40" i="1"/>
  <c r="K174" i="1"/>
  <c r="K113" i="1"/>
  <c r="K103" i="1"/>
  <c r="K79" i="1"/>
  <c r="K93" i="1"/>
  <c r="K69" i="1"/>
  <c r="K53" i="1"/>
  <c r="K192" i="1"/>
  <c r="K169" i="1"/>
  <c r="K126" i="1"/>
  <c r="K216" i="1"/>
  <c r="E121" i="1"/>
  <c r="K100" i="1"/>
  <c r="K92" i="1"/>
  <c r="K84" i="1"/>
  <c r="K76" i="1"/>
  <c r="K68" i="1"/>
  <c r="K60" i="1"/>
  <c r="K52" i="1"/>
  <c r="K44" i="1"/>
  <c r="K36" i="1"/>
  <c r="K191" i="1"/>
  <c r="K182" i="1"/>
  <c r="K166" i="1"/>
  <c r="K145" i="1"/>
  <c r="K122" i="1"/>
  <c r="K296" i="1"/>
  <c r="K215" i="1"/>
  <c r="E223" i="1"/>
  <c r="E169" i="1"/>
  <c r="K80" i="1"/>
  <c r="K48" i="1"/>
  <c r="K154" i="1"/>
  <c r="E156" i="1"/>
  <c r="K71" i="1"/>
  <c r="K85" i="1"/>
  <c r="K61" i="1"/>
  <c r="K45" i="1"/>
  <c r="K184" i="1"/>
  <c r="K146" i="1"/>
  <c r="K308" i="1"/>
  <c r="E207" i="1"/>
  <c r="J34" i="1"/>
  <c r="K99" i="1"/>
  <c r="K91" i="1"/>
  <c r="K83" i="1"/>
  <c r="K75" i="1"/>
  <c r="K67" i="1"/>
  <c r="K59" i="1"/>
  <c r="K51" i="1"/>
  <c r="K43" i="1"/>
  <c r="K35" i="1"/>
  <c r="K190" i="1"/>
  <c r="K180" i="1"/>
  <c r="K162" i="1"/>
  <c r="K142" i="1"/>
  <c r="K121" i="1"/>
  <c r="K280" i="1"/>
  <c r="K200" i="1"/>
  <c r="E224" i="1"/>
  <c r="E46" i="1"/>
  <c r="K72" i="1"/>
  <c r="K187" i="1"/>
  <c r="K248" i="1"/>
  <c r="K95" i="1"/>
  <c r="K101" i="1"/>
  <c r="K77" i="1"/>
  <c r="K37" i="1"/>
  <c r="K90" i="1"/>
  <c r="K66" i="1"/>
  <c r="K50" i="1"/>
  <c r="K34" i="1"/>
  <c r="K189" i="1"/>
  <c r="K178" i="1"/>
  <c r="K161" i="1"/>
  <c r="K138" i="1"/>
  <c r="K118" i="1"/>
  <c r="K279" i="1"/>
  <c r="E122" i="1"/>
  <c r="E242" i="1"/>
  <c r="E48" i="1"/>
  <c r="K98" i="1"/>
  <c r="K82" i="1"/>
  <c r="K74" i="1"/>
  <c r="K58" i="1"/>
  <c r="K42" i="1"/>
  <c r="K105" i="1"/>
  <c r="K97" i="1"/>
  <c r="K89" i="1"/>
  <c r="K81" i="1"/>
  <c r="K73" i="1"/>
  <c r="K65" i="1"/>
  <c r="K57" i="1"/>
  <c r="K49" i="1"/>
  <c r="K41" i="1"/>
  <c r="K33" i="1"/>
  <c r="L33" i="1" s="1"/>
  <c r="K188" i="1"/>
  <c r="K177" i="1"/>
  <c r="K158" i="1"/>
  <c r="K137" i="1"/>
  <c r="K114" i="1"/>
  <c r="K264" i="1"/>
  <c r="E124" i="1"/>
  <c r="E264" i="1"/>
  <c r="E75" i="1"/>
  <c r="K176" i="1"/>
  <c r="K168" i="1"/>
  <c r="K160" i="1"/>
  <c r="K152" i="1"/>
  <c r="K144" i="1"/>
  <c r="K136" i="1"/>
  <c r="K128" i="1"/>
  <c r="K120" i="1"/>
  <c r="K112" i="1"/>
  <c r="K304" i="1"/>
  <c r="K272" i="1"/>
  <c r="K240" i="1"/>
  <c r="K208" i="1"/>
  <c r="E138" i="1"/>
  <c r="E198" i="1"/>
  <c r="E232" i="1"/>
  <c r="E274" i="1"/>
  <c r="E145" i="1"/>
  <c r="E59" i="1"/>
  <c r="K183" i="1"/>
  <c r="K175" i="1"/>
  <c r="K167" i="1"/>
  <c r="K159" i="1"/>
  <c r="K151" i="1"/>
  <c r="K143" i="1"/>
  <c r="K135" i="1"/>
  <c r="K127" i="1"/>
  <c r="K119" i="1"/>
  <c r="K111" i="1"/>
  <c r="K303" i="1"/>
  <c r="K271" i="1"/>
  <c r="K239" i="1"/>
  <c r="K207" i="1"/>
  <c r="E140" i="1"/>
  <c r="E199" i="1"/>
  <c r="E233" i="1"/>
  <c r="E276" i="1"/>
  <c r="E149" i="1"/>
  <c r="E60" i="1"/>
  <c r="K181" i="1"/>
  <c r="K173" i="1"/>
  <c r="K165" i="1"/>
  <c r="K157" i="1"/>
  <c r="K149" i="1"/>
  <c r="K141" i="1"/>
  <c r="K133" i="1"/>
  <c r="K125" i="1"/>
  <c r="K117" i="1"/>
  <c r="K109" i="1"/>
  <c r="K295" i="1"/>
  <c r="K263" i="1"/>
  <c r="K231" i="1"/>
  <c r="K199" i="1"/>
  <c r="E158" i="1"/>
  <c r="E208" i="1"/>
  <c r="E243" i="1"/>
  <c r="E289" i="1"/>
  <c r="E173" i="1"/>
  <c r="E76" i="1"/>
  <c r="K164" i="1"/>
  <c r="K156" i="1"/>
  <c r="K148" i="1"/>
  <c r="K140" i="1"/>
  <c r="K132" i="1"/>
  <c r="K124" i="1"/>
  <c r="K116" i="1"/>
  <c r="K108" i="1"/>
  <c r="K288" i="1"/>
  <c r="K256" i="1"/>
  <c r="K224" i="1"/>
  <c r="E146" i="1"/>
  <c r="E172" i="1"/>
  <c r="E215" i="1"/>
  <c r="E252" i="1"/>
  <c r="E300" i="1"/>
  <c r="E34" i="1"/>
  <c r="E91" i="1"/>
  <c r="K179" i="1"/>
  <c r="K171" i="1"/>
  <c r="K163" i="1"/>
  <c r="K155" i="1"/>
  <c r="K147" i="1"/>
  <c r="K139" i="1"/>
  <c r="K131" i="1"/>
  <c r="K123" i="1"/>
  <c r="K115" i="1"/>
  <c r="K107" i="1"/>
  <c r="K287" i="1"/>
  <c r="K255" i="1"/>
  <c r="K223" i="1"/>
  <c r="E106" i="1"/>
  <c r="E174" i="1"/>
  <c r="E216" i="1"/>
  <c r="E254" i="1"/>
  <c r="E302" i="1"/>
  <c r="E35" i="1"/>
  <c r="E92" i="1"/>
  <c r="K302" i="1"/>
  <c r="K294" i="1"/>
  <c r="K286" i="1"/>
  <c r="K278" i="1"/>
  <c r="K270" i="1"/>
  <c r="K262" i="1"/>
  <c r="K254" i="1"/>
  <c r="K246" i="1"/>
  <c r="K238" i="1"/>
  <c r="K230" i="1"/>
  <c r="K222" i="1"/>
  <c r="K214" i="1"/>
  <c r="K206" i="1"/>
  <c r="K198" i="1"/>
  <c r="E108" i="1"/>
  <c r="E126" i="1"/>
  <c r="E142" i="1"/>
  <c r="E160" i="1"/>
  <c r="E176" i="1"/>
  <c r="E192" i="1"/>
  <c r="E200" i="1"/>
  <c r="E209" i="1"/>
  <c r="E217" i="1"/>
  <c r="E225" i="1"/>
  <c r="E234" i="1"/>
  <c r="E244" i="1"/>
  <c r="E256" i="1"/>
  <c r="E266" i="1"/>
  <c r="E278" i="1"/>
  <c r="E290" i="1"/>
  <c r="E304" i="1"/>
  <c r="E125" i="1"/>
  <c r="E151" i="1"/>
  <c r="E177" i="1"/>
  <c r="E36" i="1"/>
  <c r="E50" i="1"/>
  <c r="E64" i="1"/>
  <c r="E80" i="1"/>
  <c r="E96" i="1"/>
  <c r="K301" i="1"/>
  <c r="K293" i="1"/>
  <c r="K285" i="1"/>
  <c r="K277" i="1"/>
  <c r="K269" i="1"/>
  <c r="K261" i="1"/>
  <c r="K253" i="1"/>
  <c r="K245" i="1"/>
  <c r="K237" i="1"/>
  <c r="K229" i="1"/>
  <c r="K221" i="1"/>
  <c r="K213" i="1"/>
  <c r="K205" i="1"/>
  <c r="K197" i="1"/>
  <c r="E110" i="1"/>
  <c r="E128" i="1"/>
  <c r="E144" i="1"/>
  <c r="E162" i="1"/>
  <c r="E178" i="1"/>
  <c r="E194" i="1"/>
  <c r="E201" i="1"/>
  <c r="E210" i="1"/>
  <c r="E218" i="1"/>
  <c r="E226" i="1"/>
  <c r="E235" i="1"/>
  <c r="E246" i="1"/>
  <c r="E257" i="1"/>
  <c r="E267" i="1"/>
  <c r="E280" i="1"/>
  <c r="E292" i="1"/>
  <c r="E305" i="1"/>
  <c r="E129" i="1"/>
  <c r="E153" i="1"/>
  <c r="E181" i="1"/>
  <c r="E38" i="1"/>
  <c r="E51" i="1"/>
  <c r="E66" i="1"/>
  <c r="E82" i="1"/>
  <c r="E98" i="1"/>
  <c r="K300" i="1"/>
  <c r="K292" i="1"/>
  <c r="K284" i="1"/>
  <c r="K276" i="1"/>
  <c r="K268" i="1"/>
  <c r="K260" i="1"/>
  <c r="K252" i="1"/>
  <c r="K244" i="1"/>
  <c r="K236" i="1"/>
  <c r="K228" i="1"/>
  <c r="K220" i="1"/>
  <c r="K212" i="1"/>
  <c r="K204" i="1"/>
  <c r="K196" i="1"/>
  <c r="E114" i="1"/>
  <c r="E130" i="1"/>
  <c r="E148" i="1"/>
  <c r="E164" i="1"/>
  <c r="E180" i="1"/>
  <c r="E202" i="1"/>
  <c r="E203" i="1"/>
  <c r="E211" i="1"/>
  <c r="E219" i="1"/>
  <c r="E227" i="1"/>
  <c r="E238" i="1"/>
  <c r="E248" i="1"/>
  <c r="E258" i="1"/>
  <c r="E268" i="1"/>
  <c r="E281" i="1"/>
  <c r="E294" i="1"/>
  <c r="E306" i="1"/>
  <c r="E133" i="1"/>
  <c r="E157" i="1"/>
  <c r="E183" i="1"/>
  <c r="E40" i="1"/>
  <c r="E52" i="1"/>
  <c r="E67" i="1"/>
  <c r="E83" i="1"/>
  <c r="E99" i="1"/>
  <c r="K307" i="1"/>
  <c r="K299" i="1"/>
  <c r="K291" i="1"/>
  <c r="K283" i="1"/>
  <c r="K275" i="1"/>
  <c r="K267" i="1"/>
  <c r="K259" i="1"/>
  <c r="K251" i="1"/>
  <c r="K243" i="1"/>
  <c r="K235" i="1"/>
  <c r="K227" i="1"/>
  <c r="K219" i="1"/>
  <c r="K211" i="1"/>
  <c r="K203" i="1"/>
  <c r="E107" i="1"/>
  <c r="E116" i="1"/>
  <c r="E132" i="1"/>
  <c r="E150" i="1"/>
  <c r="E166" i="1"/>
  <c r="E182" i="1"/>
  <c r="E236" i="1"/>
  <c r="E204" i="1"/>
  <c r="E212" i="1"/>
  <c r="E220" i="1"/>
  <c r="E229" i="1"/>
  <c r="E239" i="1"/>
  <c r="E249" i="1"/>
  <c r="E259" i="1"/>
  <c r="E270" i="1"/>
  <c r="E282" i="1"/>
  <c r="E296" i="1"/>
  <c r="E308" i="1"/>
  <c r="E135" i="1"/>
  <c r="E161" i="1"/>
  <c r="E185" i="1"/>
  <c r="E42" i="1"/>
  <c r="E54" i="1"/>
  <c r="E68" i="1"/>
  <c r="E84" i="1"/>
  <c r="E100" i="1"/>
  <c r="K306" i="1"/>
  <c r="K298" i="1"/>
  <c r="K290" i="1"/>
  <c r="K282" i="1"/>
  <c r="K274" i="1"/>
  <c r="K266" i="1"/>
  <c r="K258" i="1"/>
  <c r="K250" i="1"/>
  <c r="K242" i="1"/>
  <c r="K234" i="1"/>
  <c r="K226" i="1"/>
  <c r="K218" i="1"/>
  <c r="K210" i="1"/>
  <c r="K202" i="1"/>
  <c r="E109" i="1"/>
  <c r="E118" i="1"/>
  <c r="E134" i="1"/>
  <c r="E152" i="1"/>
  <c r="E168" i="1"/>
  <c r="E184" i="1"/>
  <c r="E196" i="1"/>
  <c r="E205" i="1"/>
  <c r="E213" i="1"/>
  <c r="E221" i="1"/>
  <c r="E230" i="1"/>
  <c r="E240" i="1"/>
  <c r="E250" i="1"/>
  <c r="E260" i="1"/>
  <c r="E272" i="1"/>
  <c r="E284" i="1"/>
  <c r="E297" i="1"/>
  <c r="E113" i="1"/>
  <c r="E137" i="1"/>
  <c r="E165" i="1"/>
  <c r="E189" i="1"/>
  <c r="E43" i="1"/>
  <c r="E56" i="1"/>
  <c r="E72" i="1"/>
  <c r="E88" i="1"/>
  <c r="E104" i="1"/>
  <c r="K305" i="1"/>
  <c r="K297" i="1"/>
  <c r="K289" i="1"/>
  <c r="K281" i="1"/>
  <c r="K273" i="1"/>
  <c r="K265" i="1"/>
  <c r="K257" i="1"/>
  <c r="K249" i="1"/>
  <c r="K241" i="1"/>
  <c r="K233" i="1"/>
  <c r="K225" i="1"/>
  <c r="K217" i="1"/>
  <c r="K209" i="1"/>
  <c r="K201" i="1"/>
  <c r="E112" i="1"/>
  <c r="E120" i="1"/>
  <c r="E136" i="1"/>
  <c r="E154" i="1"/>
  <c r="E170" i="1"/>
  <c r="E186" i="1"/>
  <c r="E197" i="1"/>
  <c r="E206" i="1"/>
  <c r="E214" i="1"/>
  <c r="E222" i="1"/>
  <c r="E231" i="1"/>
  <c r="E241" i="1"/>
  <c r="E251" i="1"/>
  <c r="E262" i="1"/>
  <c r="E273" i="1"/>
  <c r="E286" i="1"/>
  <c r="E298" i="1"/>
  <c r="E117" i="1"/>
  <c r="E141" i="1"/>
  <c r="E167" i="1"/>
  <c r="E193" i="1"/>
  <c r="E44" i="1"/>
  <c r="E58" i="1"/>
  <c r="E74" i="1"/>
  <c r="E90" i="1"/>
  <c r="E33" i="1"/>
  <c r="E275" i="1"/>
  <c r="E283" i="1"/>
  <c r="E291" i="1"/>
  <c r="E299" i="1"/>
  <c r="E307" i="1"/>
  <c r="E123" i="1"/>
  <c r="E139" i="1"/>
  <c r="E155" i="1"/>
  <c r="E171" i="1"/>
  <c r="E187" i="1"/>
  <c r="E37" i="1"/>
  <c r="E45" i="1"/>
  <c r="E53" i="1"/>
  <c r="E61" i="1"/>
  <c r="E69" i="1"/>
  <c r="E77" i="1"/>
  <c r="E85" i="1"/>
  <c r="E93" i="1"/>
  <c r="E101" i="1"/>
  <c r="E62" i="1"/>
  <c r="E70" i="1"/>
  <c r="E78" i="1"/>
  <c r="E86" i="1"/>
  <c r="E94" i="1"/>
  <c r="E102" i="1"/>
  <c r="E228" i="1"/>
  <c r="E237" i="1"/>
  <c r="E245" i="1"/>
  <c r="E253" i="1"/>
  <c r="E261" i="1"/>
  <c r="E269" i="1"/>
  <c r="E277" i="1"/>
  <c r="E285" i="1"/>
  <c r="E293" i="1"/>
  <c r="E301" i="1"/>
  <c r="E111" i="1"/>
  <c r="E127" i="1"/>
  <c r="E143" i="1"/>
  <c r="E159" i="1"/>
  <c r="E175" i="1"/>
  <c r="E191" i="1"/>
  <c r="E39" i="1"/>
  <c r="E47" i="1"/>
  <c r="E55" i="1"/>
  <c r="E63" i="1"/>
  <c r="E71" i="1"/>
  <c r="E79" i="1"/>
  <c r="E87" i="1"/>
  <c r="E95" i="1"/>
  <c r="E103" i="1"/>
  <c r="E247" i="1"/>
  <c r="E255" i="1"/>
  <c r="E263" i="1"/>
  <c r="E271" i="1"/>
  <c r="E279" i="1"/>
  <c r="E287" i="1"/>
  <c r="E295" i="1"/>
  <c r="E303" i="1"/>
  <c r="E115" i="1"/>
  <c r="E131" i="1"/>
  <c r="E147" i="1"/>
  <c r="E163" i="1"/>
  <c r="E179" i="1"/>
  <c r="E195" i="1"/>
  <c r="E41" i="1"/>
  <c r="E49" i="1"/>
  <c r="E57" i="1"/>
  <c r="E65" i="1"/>
  <c r="E73" i="1"/>
  <c r="E81" i="1"/>
  <c r="E89" i="1"/>
  <c r="E97" i="1"/>
  <c r="E105" i="1"/>
  <c r="I122" i="1"/>
  <c r="I114" i="1"/>
  <c r="I116" i="1"/>
  <c r="I118" i="1"/>
  <c r="I120" i="1"/>
  <c r="I124" i="1"/>
  <c r="I126" i="1"/>
  <c r="I128" i="1"/>
  <c r="I130" i="1"/>
  <c r="I132" i="1"/>
  <c r="I134" i="1"/>
  <c r="I136" i="1"/>
  <c r="I138" i="1"/>
  <c r="I140" i="1"/>
  <c r="I142" i="1"/>
  <c r="I144" i="1"/>
  <c r="I146" i="1"/>
  <c r="I148" i="1"/>
  <c r="I150" i="1"/>
  <c r="I152" i="1"/>
  <c r="I154" i="1"/>
  <c r="I156" i="1"/>
  <c r="I158" i="1"/>
  <c r="I160" i="1"/>
  <c r="I162" i="1"/>
  <c r="I164" i="1"/>
  <c r="I166" i="1"/>
  <c r="I168" i="1"/>
  <c r="I170" i="1"/>
  <c r="I172" i="1"/>
  <c r="I174" i="1"/>
  <c r="I176" i="1"/>
  <c r="I178" i="1"/>
  <c r="I180" i="1"/>
  <c r="I182" i="1"/>
  <c r="I184" i="1"/>
  <c r="I186" i="1"/>
  <c r="I188" i="1"/>
  <c r="I190" i="1"/>
  <c r="I192" i="1"/>
  <c r="I194" i="1"/>
  <c r="I212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113" i="1"/>
  <c r="I115" i="1"/>
  <c r="I117" i="1"/>
  <c r="I119" i="1"/>
  <c r="I121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7" i="1"/>
  <c r="I159" i="1"/>
  <c r="I161" i="1"/>
  <c r="I163" i="1"/>
  <c r="I165" i="1"/>
  <c r="I167" i="1"/>
  <c r="I169" i="1"/>
  <c r="I171" i="1"/>
  <c r="I173" i="1"/>
  <c r="I175" i="1"/>
  <c r="I177" i="1"/>
  <c r="I179" i="1"/>
  <c r="I181" i="1"/>
  <c r="I183" i="1"/>
  <c r="I185" i="1"/>
  <c r="I187" i="1"/>
  <c r="I189" i="1"/>
  <c r="I191" i="1"/>
  <c r="I193" i="1"/>
  <c r="I195" i="1"/>
  <c r="I123" i="1"/>
  <c r="I213" i="1"/>
  <c r="I107" i="1"/>
  <c r="I109" i="1"/>
  <c r="I106" i="1"/>
  <c r="I108" i="1"/>
  <c r="I110" i="1"/>
  <c r="I112" i="1"/>
  <c r="I111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33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33" i="1"/>
  <c r="M33" i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40" i="1"/>
  <c r="J35" i="1"/>
  <c r="L34" i="1" l="1"/>
  <c r="B28" i="1"/>
  <c r="C28" i="1"/>
  <c r="O34" i="1"/>
  <c r="G28" i="1"/>
  <c r="O36" i="1"/>
  <c r="O35" i="1"/>
  <c r="O91" i="1"/>
  <c r="O59" i="1"/>
  <c r="O102" i="1"/>
  <c r="O94" i="1"/>
  <c r="O86" i="1"/>
  <c r="O78" i="1"/>
  <c r="O70" i="1"/>
  <c r="O62" i="1"/>
  <c r="O54" i="1"/>
  <c r="O46" i="1"/>
  <c r="O37" i="1"/>
  <c r="O101" i="1"/>
  <c r="O69" i="1"/>
  <c r="O76" i="1"/>
  <c r="O60" i="1"/>
  <c r="O75" i="1"/>
  <c r="O43" i="1"/>
  <c r="O40" i="1"/>
  <c r="O98" i="1"/>
  <c r="O90" i="1"/>
  <c r="O82" i="1"/>
  <c r="O74" i="1"/>
  <c r="O66" i="1"/>
  <c r="O58" i="1"/>
  <c r="O50" i="1"/>
  <c r="O42" i="1"/>
  <c r="O93" i="1"/>
  <c r="O53" i="1"/>
  <c r="O68" i="1"/>
  <c r="O67" i="1"/>
  <c r="O105" i="1"/>
  <c r="O97" i="1"/>
  <c r="O89" i="1"/>
  <c r="O81" i="1"/>
  <c r="O73" i="1"/>
  <c r="O65" i="1"/>
  <c r="O57" i="1"/>
  <c r="O49" i="1"/>
  <c r="O41" i="1"/>
  <c r="O85" i="1"/>
  <c r="O61" i="1"/>
  <c r="O92" i="1"/>
  <c r="O44" i="1"/>
  <c r="O99" i="1"/>
  <c r="O51" i="1"/>
  <c r="O96" i="1"/>
  <c r="O88" i="1"/>
  <c r="O80" i="1"/>
  <c r="O72" i="1"/>
  <c r="O64" i="1"/>
  <c r="O56" i="1"/>
  <c r="O48" i="1"/>
  <c r="O39" i="1"/>
  <c r="O77" i="1"/>
  <c r="O45" i="1"/>
  <c r="O100" i="1"/>
  <c r="O84" i="1"/>
  <c r="O52" i="1"/>
  <c r="O83" i="1"/>
  <c r="O104" i="1"/>
  <c r="O103" i="1"/>
  <c r="O95" i="1"/>
  <c r="O87" i="1"/>
  <c r="O79" i="1"/>
  <c r="O71" i="1"/>
  <c r="O63" i="1"/>
  <c r="O55" i="1"/>
  <c r="O47" i="1"/>
  <c r="O38" i="1"/>
  <c r="J36" i="1"/>
  <c r="L35" i="1"/>
  <c r="O33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F28" i="1"/>
  <c r="S38" i="1" s="1"/>
  <c r="Q34" i="1" l="1"/>
  <c r="R39" i="1"/>
  <c r="J37" i="1"/>
  <c r="L36" i="1"/>
  <c r="S34" i="1" l="1"/>
  <c r="T38" i="1"/>
  <c r="T34" i="1"/>
  <c r="R35" i="1"/>
  <c r="L37" i="1"/>
  <c r="J38" i="1"/>
  <c r="U35" i="1" l="1"/>
  <c r="V34" i="1"/>
  <c r="V38" i="1"/>
  <c r="U39" i="1"/>
  <c r="L38" i="1"/>
  <c r="J39" i="1"/>
  <c r="L39" i="1" l="1"/>
  <c r="J40" i="1"/>
  <c r="L40" i="1" l="1"/>
  <c r="J41" i="1"/>
  <c r="L41" i="1" l="1"/>
  <c r="J42" i="1"/>
  <c r="L42" i="1" l="1"/>
  <c r="J43" i="1"/>
  <c r="L43" i="1" l="1"/>
  <c r="J44" i="1"/>
  <c r="L44" i="1" l="1"/>
  <c r="J45" i="1"/>
  <c r="L45" i="1" l="1"/>
  <c r="J46" i="1"/>
  <c r="L46" i="1" l="1"/>
  <c r="J47" i="1"/>
  <c r="L47" i="1" l="1"/>
  <c r="J48" i="1"/>
  <c r="L48" i="1" l="1"/>
  <c r="J49" i="1"/>
  <c r="L49" i="1" l="1"/>
  <c r="J50" i="1"/>
  <c r="L50" i="1" l="1"/>
  <c r="J51" i="1"/>
  <c r="L51" i="1" l="1"/>
  <c r="J52" i="1"/>
  <c r="L52" i="1" l="1"/>
  <c r="J53" i="1"/>
  <c r="L53" i="1" l="1"/>
  <c r="J54" i="1"/>
  <c r="L54" i="1" l="1"/>
  <c r="J55" i="1"/>
  <c r="L55" i="1" l="1"/>
  <c r="J56" i="1"/>
  <c r="L56" i="1" l="1"/>
  <c r="J57" i="1"/>
  <c r="L57" i="1" l="1"/>
  <c r="J58" i="1"/>
  <c r="L58" i="1" l="1"/>
  <c r="J59" i="1"/>
  <c r="L59" i="1" l="1"/>
  <c r="J60" i="1"/>
  <c r="L60" i="1" l="1"/>
  <c r="J61" i="1"/>
  <c r="L61" i="1" l="1"/>
  <c r="J62" i="1"/>
  <c r="L62" i="1" l="1"/>
  <c r="J63" i="1"/>
  <c r="L63" i="1" l="1"/>
  <c r="J64" i="1"/>
  <c r="L64" i="1" l="1"/>
  <c r="J65" i="1"/>
  <c r="L65" i="1" l="1"/>
  <c r="J66" i="1"/>
  <c r="L66" i="1" l="1"/>
  <c r="J67" i="1"/>
  <c r="L67" i="1" l="1"/>
  <c r="J68" i="1"/>
  <c r="L68" i="1" l="1"/>
  <c r="J69" i="1"/>
  <c r="L69" i="1" l="1"/>
  <c r="J70" i="1"/>
  <c r="L70" i="1" l="1"/>
  <c r="J71" i="1"/>
  <c r="L71" i="1" l="1"/>
  <c r="J72" i="1"/>
  <c r="L72" i="1" l="1"/>
  <c r="J73" i="1"/>
  <c r="L73" i="1" l="1"/>
  <c r="J74" i="1"/>
  <c r="L74" i="1" l="1"/>
  <c r="J75" i="1"/>
  <c r="L75" i="1" l="1"/>
  <c r="J76" i="1"/>
  <c r="L76" i="1" l="1"/>
  <c r="J77" i="1"/>
  <c r="L77" i="1" l="1"/>
  <c r="J78" i="1"/>
  <c r="L78" i="1" l="1"/>
  <c r="J79" i="1"/>
  <c r="L79" i="1" l="1"/>
  <c r="J80" i="1"/>
  <c r="L80" i="1" l="1"/>
  <c r="J81" i="1"/>
  <c r="L81" i="1" l="1"/>
  <c r="J82" i="1"/>
  <c r="L82" i="1" l="1"/>
  <c r="J83" i="1"/>
  <c r="L83" i="1" l="1"/>
  <c r="J84" i="1"/>
  <c r="L84" i="1" l="1"/>
  <c r="J85" i="1"/>
  <c r="L85" i="1" l="1"/>
  <c r="J86" i="1"/>
  <c r="L86" i="1" l="1"/>
  <c r="J87" i="1"/>
  <c r="L87" i="1" l="1"/>
  <c r="J88" i="1"/>
  <c r="L88" i="1" l="1"/>
  <c r="J89" i="1"/>
  <c r="L89" i="1" l="1"/>
  <c r="J90" i="1"/>
  <c r="L90" i="1" l="1"/>
  <c r="J91" i="1"/>
  <c r="L91" i="1" l="1"/>
  <c r="J92" i="1"/>
  <c r="L92" i="1" l="1"/>
  <c r="J93" i="1"/>
  <c r="L93" i="1" l="1"/>
  <c r="J94" i="1"/>
  <c r="L94" i="1" l="1"/>
  <c r="J95" i="1"/>
  <c r="L95" i="1" l="1"/>
  <c r="J96" i="1"/>
  <c r="L96" i="1" l="1"/>
  <c r="J97" i="1"/>
  <c r="L97" i="1" l="1"/>
  <c r="J98" i="1"/>
  <c r="L98" i="1" l="1"/>
  <c r="J99" i="1"/>
  <c r="L99" i="1" l="1"/>
  <c r="J100" i="1"/>
  <c r="L100" i="1" l="1"/>
  <c r="J101" i="1"/>
  <c r="L101" i="1" l="1"/>
  <c r="J102" i="1"/>
  <c r="L102" i="1" l="1"/>
  <c r="J103" i="1"/>
  <c r="L103" i="1" l="1"/>
  <c r="J104" i="1"/>
  <c r="L104" i="1" l="1"/>
  <c r="J105" i="1"/>
  <c r="J106" i="1" l="1"/>
  <c r="L105" i="1"/>
  <c r="L106" i="1" l="1"/>
  <c r="J107" i="1"/>
  <c r="L107" i="1" l="1"/>
  <c r="J108" i="1"/>
  <c r="L108" i="1" l="1"/>
  <c r="J109" i="1"/>
  <c r="L109" i="1" l="1"/>
  <c r="J110" i="1"/>
  <c r="L110" i="1" l="1"/>
  <c r="J111" i="1"/>
  <c r="L111" i="1" l="1"/>
  <c r="J112" i="1"/>
  <c r="L112" i="1" l="1"/>
  <c r="J113" i="1"/>
  <c r="L113" i="1" l="1"/>
  <c r="J114" i="1"/>
  <c r="L114" i="1" l="1"/>
  <c r="J115" i="1"/>
  <c r="L115" i="1" l="1"/>
  <c r="J116" i="1"/>
  <c r="L116" i="1" l="1"/>
  <c r="J117" i="1"/>
  <c r="L117" i="1" l="1"/>
  <c r="J118" i="1"/>
  <c r="L118" i="1" l="1"/>
  <c r="J119" i="1"/>
  <c r="L119" i="1" l="1"/>
  <c r="J120" i="1"/>
  <c r="L120" i="1" l="1"/>
  <c r="J121" i="1"/>
  <c r="L121" i="1" l="1"/>
  <c r="J122" i="1"/>
  <c r="L122" i="1" l="1"/>
  <c r="J123" i="1"/>
  <c r="L123" i="1" l="1"/>
  <c r="J124" i="1"/>
  <c r="L124" i="1" l="1"/>
  <c r="J125" i="1"/>
  <c r="L125" i="1" l="1"/>
  <c r="J126" i="1"/>
  <c r="L126" i="1" l="1"/>
  <c r="J127" i="1"/>
  <c r="L127" i="1" l="1"/>
  <c r="J128" i="1"/>
  <c r="L128" i="1" l="1"/>
  <c r="J129" i="1"/>
  <c r="L129" i="1" l="1"/>
  <c r="J130" i="1"/>
  <c r="L130" i="1" l="1"/>
  <c r="J131" i="1"/>
  <c r="L131" i="1" l="1"/>
  <c r="J132" i="1"/>
  <c r="L132" i="1" l="1"/>
  <c r="J133" i="1"/>
  <c r="L133" i="1" l="1"/>
  <c r="J134" i="1"/>
  <c r="L134" i="1" l="1"/>
  <c r="J135" i="1"/>
  <c r="L135" i="1" l="1"/>
  <c r="J136" i="1"/>
  <c r="L136" i="1" l="1"/>
  <c r="J137" i="1"/>
  <c r="L137" i="1" l="1"/>
  <c r="J138" i="1"/>
  <c r="L138" i="1" l="1"/>
  <c r="J139" i="1"/>
  <c r="L139" i="1" l="1"/>
  <c r="J140" i="1"/>
  <c r="L140" i="1" l="1"/>
  <c r="J141" i="1"/>
  <c r="L141" i="1" l="1"/>
  <c r="J142" i="1"/>
  <c r="L142" i="1" l="1"/>
  <c r="J143" i="1"/>
  <c r="L143" i="1" l="1"/>
  <c r="J144" i="1"/>
  <c r="L144" i="1" l="1"/>
  <c r="J145" i="1"/>
  <c r="L145" i="1" l="1"/>
  <c r="J146" i="1"/>
  <c r="L146" i="1" l="1"/>
  <c r="J147" i="1"/>
  <c r="L147" i="1" l="1"/>
  <c r="J148" i="1"/>
  <c r="L148" i="1" l="1"/>
  <c r="J149" i="1"/>
  <c r="L149" i="1" l="1"/>
  <c r="J150" i="1"/>
  <c r="L150" i="1" l="1"/>
  <c r="J151" i="1"/>
  <c r="L151" i="1" l="1"/>
  <c r="J152" i="1"/>
  <c r="L152" i="1" l="1"/>
  <c r="J153" i="1"/>
  <c r="L153" i="1" l="1"/>
  <c r="J154" i="1"/>
  <c r="L154" i="1" l="1"/>
  <c r="J155" i="1"/>
  <c r="L155" i="1" l="1"/>
  <c r="J156" i="1"/>
  <c r="L156" i="1" l="1"/>
  <c r="J157" i="1"/>
  <c r="L157" i="1" l="1"/>
  <c r="J158" i="1"/>
  <c r="L158" i="1" l="1"/>
  <c r="J159" i="1"/>
  <c r="L159" i="1" l="1"/>
  <c r="J160" i="1"/>
  <c r="L160" i="1" l="1"/>
  <c r="J161" i="1"/>
  <c r="L161" i="1" l="1"/>
  <c r="J162" i="1"/>
  <c r="L162" i="1" l="1"/>
  <c r="J163" i="1"/>
  <c r="L163" i="1" l="1"/>
  <c r="J164" i="1"/>
  <c r="L164" i="1" l="1"/>
  <c r="J165" i="1"/>
  <c r="L165" i="1" l="1"/>
  <c r="J166" i="1"/>
  <c r="L166" i="1" l="1"/>
  <c r="J167" i="1"/>
  <c r="L167" i="1" l="1"/>
  <c r="J168" i="1"/>
  <c r="L168" i="1" l="1"/>
  <c r="J169" i="1"/>
  <c r="L169" i="1" l="1"/>
  <c r="J170" i="1"/>
  <c r="L170" i="1" l="1"/>
  <c r="J171" i="1"/>
  <c r="L171" i="1" l="1"/>
  <c r="J172" i="1"/>
  <c r="L172" i="1" l="1"/>
  <c r="J173" i="1"/>
  <c r="L173" i="1" l="1"/>
  <c r="J174" i="1"/>
  <c r="L174" i="1" l="1"/>
  <c r="J175" i="1"/>
  <c r="L175" i="1" l="1"/>
  <c r="J176" i="1"/>
  <c r="L176" i="1" l="1"/>
  <c r="J177" i="1"/>
  <c r="L177" i="1" l="1"/>
  <c r="J178" i="1"/>
  <c r="L178" i="1" l="1"/>
  <c r="J179" i="1"/>
  <c r="L179" i="1" l="1"/>
  <c r="J180" i="1"/>
  <c r="L180" i="1" l="1"/>
  <c r="J181" i="1"/>
  <c r="L181" i="1" l="1"/>
  <c r="J182" i="1"/>
  <c r="L182" i="1" l="1"/>
  <c r="J183" i="1"/>
  <c r="L183" i="1" l="1"/>
  <c r="J184" i="1"/>
  <c r="L184" i="1" l="1"/>
  <c r="J185" i="1"/>
  <c r="L185" i="1" l="1"/>
  <c r="J186" i="1"/>
  <c r="L186" i="1" l="1"/>
  <c r="J187" i="1"/>
  <c r="L187" i="1" l="1"/>
  <c r="J188" i="1"/>
  <c r="L188" i="1" l="1"/>
  <c r="J189" i="1"/>
  <c r="L189" i="1" l="1"/>
  <c r="J190" i="1"/>
  <c r="L190" i="1" l="1"/>
  <c r="J191" i="1"/>
  <c r="L191" i="1" l="1"/>
  <c r="J192" i="1"/>
  <c r="L192" i="1" l="1"/>
  <c r="J193" i="1"/>
  <c r="L193" i="1" l="1"/>
  <c r="J194" i="1"/>
  <c r="L194" i="1" l="1"/>
  <c r="J195" i="1"/>
  <c r="L195" i="1" l="1"/>
  <c r="J196" i="1"/>
  <c r="L196" i="1" l="1"/>
  <c r="J197" i="1"/>
  <c r="L197" i="1" l="1"/>
  <c r="J198" i="1"/>
  <c r="L198" i="1" l="1"/>
  <c r="J199" i="1"/>
  <c r="L199" i="1" l="1"/>
  <c r="J200" i="1"/>
  <c r="L200" i="1" l="1"/>
  <c r="J201" i="1"/>
  <c r="L201" i="1" l="1"/>
  <c r="J202" i="1"/>
  <c r="L202" i="1" l="1"/>
  <c r="J203" i="1"/>
  <c r="L203" i="1" l="1"/>
  <c r="J204" i="1"/>
  <c r="L204" i="1" l="1"/>
  <c r="J205" i="1"/>
  <c r="L205" i="1" l="1"/>
  <c r="J206" i="1"/>
  <c r="L206" i="1" l="1"/>
  <c r="J207" i="1"/>
  <c r="L207" i="1" l="1"/>
  <c r="J208" i="1"/>
  <c r="L208" i="1" l="1"/>
  <c r="J209" i="1"/>
  <c r="L209" i="1" l="1"/>
  <c r="J210" i="1"/>
  <c r="L210" i="1" l="1"/>
  <c r="J211" i="1"/>
  <c r="L211" i="1" l="1"/>
  <c r="J212" i="1"/>
  <c r="L212" i="1" l="1"/>
  <c r="J213" i="1"/>
  <c r="L213" i="1" l="1"/>
  <c r="J214" i="1"/>
  <c r="L214" i="1" l="1"/>
  <c r="J215" i="1"/>
  <c r="L215" i="1" l="1"/>
  <c r="J216" i="1"/>
  <c r="L216" i="1" l="1"/>
  <c r="J217" i="1"/>
  <c r="L217" i="1" l="1"/>
  <c r="J218" i="1"/>
  <c r="L218" i="1" l="1"/>
  <c r="J219" i="1"/>
  <c r="L219" i="1" l="1"/>
  <c r="J220" i="1"/>
  <c r="L220" i="1" l="1"/>
  <c r="J221" i="1"/>
  <c r="L221" i="1" l="1"/>
  <c r="J222" i="1"/>
  <c r="L222" i="1" l="1"/>
  <c r="J223" i="1"/>
  <c r="L223" i="1" l="1"/>
  <c r="J224" i="1"/>
  <c r="L224" i="1" l="1"/>
  <c r="J225" i="1"/>
  <c r="L225" i="1" l="1"/>
  <c r="J226" i="1"/>
  <c r="L226" i="1" l="1"/>
  <c r="J227" i="1"/>
  <c r="L227" i="1" l="1"/>
  <c r="J228" i="1"/>
  <c r="L228" i="1" l="1"/>
  <c r="J229" i="1"/>
  <c r="L229" i="1" l="1"/>
  <c r="J230" i="1"/>
  <c r="L230" i="1" l="1"/>
  <c r="J231" i="1"/>
  <c r="L231" i="1" l="1"/>
  <c r="J232" i="1"/>
  <c r="L232" i="1" l="1"/>
  <c r="J233" i="1"/>
  <c r="L233" i="1" l="1"/>
  <c r="J234" i="1"/>
  <c r="L234" i="1" l="1"/>
  <c r="J235" i="1"/>
  <c r="L235" i="1" l="1"/>
  <c r="J236" i="1"/>
  <c r="L236" i="1" l="1"/>
  <c r="J237" i="1"/>
  <c r="L237" i="1" l="1"/>
  <c r="J238" i="1"/>
  <c r="L238" i="1" l="1"/>
  <c r="J239" i="1"/>
  <c r="L239" i="1" l="1"/>
  <c r="J240" i="1"/>
  <c r="L240" i="1" l="1"/>
  <c r="J241" i="1"/>
  <c r="L241" i="1" l="1"/>
  <c r="J242" i="1"/>
  <c r="L242" i="1" l="1"/>
  <c r="J243" i="1"/>
  <c r="L243" i="1" l="1"/>
  <c r="J244" i="1"/>
  <c r="L244" i="1" l="1"/>
  <c r="J245" i="1"/>
  <c r="L245" i="1" l="1"/>
  <c r="J246" i="1"/>
  <c r="L246" i="1" l="1"/>
  <c r="J247" i="1"/>
  <c r="L247" i="1" l="1"/>
  <c r="J248" i="1"/>
  <c r="L248" i="1" l="1"/>
  <c r="J249" i="1"/>
  <c r="L249" i="1" l="1"/>
  <c r="J250" i="1"/>
  <c r="L250" i="1" l="1"/>
  <c r="J251" i="1"/>
  <c r="L251" i="1" l="1"/>
  <c r="J252" i="1"/>
  <c r="L252" i="1" l="1"/>
  <c r="J253" i="1"/>
  <c r="L253" i="1" l="1"/>
  <c r="J254" i="1"/>
  <c r="L254" i="1" l="1"/>
  <c r="J255" i="1"/>
  <c r="L255" i="1" l="1"/>
  <c r="J256" i="1"/>
  <c r="L256" i="1" l="1"/>
  <c r="J257" i="1"/>
  <c r="L257" i="1" l="1"/>
  <c r="J258" i="1"/>
  <c r="L258" i="1" l="1"/>
  <c r="J259" i="1"/>
  <c r="L259" i="1" l="1"/>
  <c r="J260" i="1"/>
  <c r="L260" i="1" l="1"/>
  <c r="J261" i="1"/>
  <c r="L261" i="1" l="1"/>
  <c r="J262" i="1"/>
  <c r="L262" i="1" l="1"/>
  <c r="J263" i="1"/>
  <c r="L263" i="1" l="1"/>
  <c r="J264" i="1"/>
  <c r="L264" i="1" l="1"/>
  <c r="J265" i="1"/>
  <c r="L265" i="1" l="1"/>
  <c r="J266" i="1"/>
  <c r="L266" i="1" l="1"/>
  <c r="J267" i="1"/>
  <c r="L267" i="1" l="1"/>
  <c r="J268" i="1"/>
  <c r="L268" i="1" l="1"/>
  <c r="J269" i="1"/>
  <c r="L269" i="1" l="1"/>
  <c r="J270" i="1"/>
  <c r="L270" i="1" l="1"/>
  <c r="J271" i="1"/>
  <c r="L271" i="1" l="1"/>
  <c r="J272" i="1"/>
  <c r="L272" i="1" l="1"/>
  <c r="J273" i="1"/>
  <c r="L273" i="1" l="1"/>
  <c r="J274" i="1"/>
  <c r="L274" i="1" l="1"/>
  <c r="J275" i="1"/>
  <c r="L275" i="1" l="1"/>
  <c r="J276" i="1"/>
  <c r="L276" i="1" l="1"/>
  <c r="J277" i="1"/>
  <c r="L277" i="1" l="1"/>
  <c r="J278" i="1"/>
  <c r="L278" i="1" l="1"/>
  <c r="J279" i="1"/>
  <c r="L279" i="1" l="1"/>
  <c r="J280" i="1"/>
  <c r="L280" i="1" l="1"/>
  <c r="J281" i="1"/>
  <c r="L281" i="1" l="1"/>
  <c r="J282" i="1"/>
  <c r="L282" i="1" l="1"/>
  <c r="J283" i="1"/>
  <c r="L283" i="1" l="1"/>
  <c r="J284" i="1"/>
  <c r="L284" i="1" l="1"/>
  <c r="J285" i="1"/>
  <c r="L285" i="1" l="1"/>
  <c r="J286" i="1"/>
  <c r="L286" i="1" l="1"/>
  <c r="J287" i="1"/>
  <c r="L287" i="1" l="1"/>
  <c r="J288" i="1"/>
  <c r="L288" i="1" l="1"/>
  <c r="J289" i="1"/>
  <c r="L289" i="1" l="1"/>
  <c r="J290" i="1"/>
  <c r="L290" i="1" l="1"/>
  <c r="J291" i="1"/>
  <c r="L291" i="1" l="1"/>
  <c r="J292" i="1"/>
  <c r="L292" i="1" l="1"/>
  <c r="J293" i="1"/>
  <c r="L293" i="1" l="1"/>
  <c r="J294" i="1"/>
  <c r="L294" i="1" l="1"/>
  <c r="J295" i="1"/>
  <c r="L295" i="1" l="1"/>
  <c r="J296" i="1"/>
  <c r="L296" i="1" l="1"/>
  <c r="J297" i="1"/>
  <c r="L297" i="1" l="1"/>
  <c r="J298" i="1"/>
  <c r="L298" i="1" l="1"/>
  <c r="J299" i="1"/>
  <c r="L299" i="1" l="1"/>
  <c r="J300" i="1"/>
  <c r="L300" i="1" l="1"/>
  <c r="J301" i="1"/>
  <c r="L301" i="1" l="1"/>
  <c r="J302" i="1"/>
  <c r="L302" i="1" l="1"/>
  <c r="J303" i="1"/>
  <c r="L303" i="1" l="1"/>
  <c r="J304" i="1"/>
  <c r="L304" i="1" l="1"/>
  <c r="J305" i="1"/>
  <c r="L305" i="1" l="1"/>
  <c r="J306" i="1"/>
  <c r="L306" i="1" l="1"/>
  <c r="J307" i="1"/>
  <c r="L307" i="1" l="1"/>
  <c r="J308" i="1"/>
  <c r="L308" i="1" s="1"/>
</calcChain>
</file>

<file path=xl/sharedStrings.xml><?xml version="1.0" encoding="utf-8"?>
<sst xmlns="http://schemas.openxmlformats.org/spreadsheetml/2006/main" count="70" uniqueCount="40">
  <si>
    <t>x</t>
  </si>
  <si>
    <t>y</t>
  </si>
  <si>
    <t>utility</t>
  </si>
  <si>
    <t>Constrained</t>
  </si>
  <si>
    <t>Choices</t>
  </si>
  <si>
    <t>Price of Good X</t>
  </si>
  <si>
    <t>Price of Good Y</t>
  </si>
  <si>
    <t>Consumer Income</t>
  </si>
  <si>
    <t>INITIAL</t>
  </si>
  <si>
    <t>FINAL</t>
  </si>
  <si>
    <t>X*</t>
  </si>
  <si>
    <t>Y*</t>
  </si>
  <si>
    <t>U*</t>
  </si>
  <si>
    <t>-xo*m+yo</t>
  </si>
  <si>
    <t>(mxo-yo)/m</t>
  </si>
  <si>
    <t>Px</t>
  </si>
  <si>
    <t>Demand for good X</t>
  </si>
  <si>
    <t>m</t>
  </si>
  <si>
    <t>=</t>
  </si>
  <si>
    <t>Net substitutes</t>
  </si>
  <si>
    <t>Enter selection here:</t>
  </si>
  <si>
    <t>Elasticity of Substitution =</t>
  </si>
  <si>
    <t>GRAPH</t>
  </si>
  <si>
    <t>1 or 2</t>
  </si>
  <si>
    <t>Final</t>
  </si>
  <si>
    <t>Initial</t>
  </si>
  <si>
    <t>indifference curves</t>
  </si>
  <si>
    <t>Consumer Preference</t>
  </si>
  <si>
    <t>Demand for good Y</t>
  </si>
  <si>
    <t>Constrained Utility Simulation (USIM)</t>
  </si>
  <si>
    <t>By Hal W. Snarr</t>
  </si>
  <si>
    <r>
      <t xml:space="preserve"> </t>
    </r>
    <r>
      <rPr>
        <b/>
        <u/>
        <sz val="10"/>
        <rFont val="Arial"/>
        <family val="2"/>
      </rPr>
      <t>Utility Function Parameters:</t>
    </r>
  </si>
  <si>
    <r>
      <t xml:space="preserve"> </t>
    </r>
    <r>
      <rPr>
        <b/>
        <u/>
        <sz val="10"/>
        <rFont val="Arial"/>
        <family val="2"/>
      </rPr>
      <t>Constrained Utility Maximization:</t>
    </r>
  </si>
  <si>
    <t>Budget Constraint Parameters:</t>
  </si>
  <si>
    <t>Instructions: Change one final (red) value at a time</t>
  </si>
  <si>
    <r>
      <t>Y (</t>
    </r>
    <r>
      <rPr>
        <b/>
        <sz val="10"/>
        <color theme="0"/>
        <rFont val="SymbolPi"/>
      </rPr>
      <t>D</t>
    </r>
    <r>
      <rPr>
        <b/>
        <sz val="10"/>
        <color theme="0"/>
        <rFont val="Arial"/>
        <family val="2"/>
      </rPr>
      <t>u = 0)</t>
    </r>
  </si>
  <si>
    <t>Near perfect complements</t>
  </si>
  <si>
    <t>Net Complements</t>
  </si>
  <si>
    <t>Perfect substitutes</t>
  </si>
  <si>
    <t>3 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</si>
</sst>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"/>
  </numFmts>
  <fonts count="3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2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2"/>
      <color theme="0"/>
      <name val="Times New Roman"/>
      <family val="1"/>
    </font>
    <font>
      <b/>
      <sz val="10"/>
      <color theme="0"/>
      <name val="SymbolPi"/>
    </font>
    <font>
      <i/>
      <sz val="12"/>
      <color theme="0"/>
      <name val="Arial"/>
      <family val="2"/>
    </font>
    <font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1" fillId="2" borderId="0" xfId="0" applyFont="1" applyFill="1" applyBorder="1" applyProtection="1"/>
    <xf numFmtId="0" fontId="13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1" fontId="6" fillId="2" borderId="0" xfId="0" applyNumberFormat="1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distributed"/>
    </xf>
    <xf numFmtId="0" fontId="21" fillId="2" borderId="0" xfId="0" applyFont="1" applyFill="1" applyBorder="1" applyAlignment="1" applyProtection="1">
      <alignment horizontal="right"/>
    </xf>
    <xf numFmtId="0" fontId="24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0" fontId="28" fillId="2" borderId="0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left"/>
    </xf>
    <xf numFmtId="165" fontId="23" fillId="2" borderId="0" xfId="0" applyNumberFormat="1" applyFont="1" applyFill="1" applyBorder="1" applyAlignment="1" applyProtection="1">
      <alignment horizontal="center"/>
    </xf>
    <xf numFmtId="165" fontId="24" fillId="2" borderId="0" xfId="0" applyNumberFormat="1" applyFont="1" applyFill="1" applyBorder="1" applyProtection="1"/>
    <xf numFmtId="165" fontId="3" fillId="2" borderId="5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164" fontId="14" fillId="3" borderId="9" xfId="0" applyNumberFormat="1" applyFont="1" applyFill="1" applyBorder="1" applyAlignment="1" applyProtection="1">
      <alignment horizontal="center"/>
    </xf>
    <xf numFmtId="164" fontId="17" fillId="4" borderId="9" xfId="0" applyNumberFormat="1" applyFont="1" applyFill="1" applyBorder="1" applyAlignment="1" applyProtection="1">
      <alignment horizontal="center"/>
    </xf>
    <xf numFmtId="2" fontId="14" fillId="3" borderId="4" xfId="0" applyNumberFormat="1" applyFont="1" applyFill="1" applyBorder="1" applyAlignment="1" applyProtection="1">
      <alignment horizontal="center"/>
      <protection locked="0"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3" xfId="0" applyNumberFormat="1" applyFont="1" applyFill="1" applyBorder="1" applyAlignment="1" applyProtection="1">
      <alignment horizontal="center"/>
      <protection locked="0"/>
    </xf>
    <xf numFmtId="166" fontId="14" fillId="3" borderId="7" xfId="0" applyNumberFormat="1" applyFont="1" applyFill="1" applyBorder="1" applyAlignment="1" applyProtection="1">
      <alignment horizontal="center"/>
    </xf>
    <xf numFmtId="166" fontId="14" fillId="3" borderId="8" xfId="0" applyNumberFormat="1" applyFont="1" applyFill="1" applyBorder="1" applyAlignment="1" applyProtection="1">
      <alignment horizontal="center"/>
    </xf>
    <xf numFmtId="166" fontId="17" fillId="4" borderId="7" xfId="0" applyNumberFormat="1" applyFont="1" applyFill="1" applyBorder="1" applyAlignment="1" applyProtection="1">
      <alignment horizontal="center"/>
    </xf>
    <xf numFmtId="166" fontId="17" fillId="4" borderId="8" xfId="0" applyNumberFormat="1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166" fontId="27" fillId="2" borderId="0" xfId="0" applyNumberFormat="1" applyFont="1" applyFill="1" applyBorder="1" applyProtection="1"/>
    <xf numFmtId="166" fontId="27" fillId="2" borderId="0" xfId="0" applyNumberFormat="1" applyFont="1" applyFill="1" applyBorder="1" applyAlignment="1" applyProtection="1">
      <alignment horizontal="center"/>
    </xf>
    <xf numFmtId="166" fontId="27" fillId="2" borderId="0" xfId="0" applyNumberFormat="1" applyFont="1" applyFill="1" applyBorder="1" applyAlignment="1" applyProtection="1">
      <alignment horizontal="center"/>
    </xf>
    <xf numFmtId="166" fontId="28" fillId="2" borderId="0" xfId="0" applyNumberFormat="1" applyFont="1" applyFill="1" applyBorder="1" applyAlignment="1" applyProtection="1">
      <alignment horizontal="center"/>
    </xf>
    <xf numFmtId="166" fontId="29" fillId="2" borderId="0" xfId="0" applyNumberFormat="1" applyFont="1" applyFill="1" applyBorder="1" applyAlignment="1" applyProtection="1">
      <alignment horizontal="center"/>
    </xf>
    <xf numFmtId="166" fontId="31" fillId="2" borderId="0" xfId="0" applyNumberFormat="1" applyFont="1" applyFill="1" applyBorder="1" applyAlignment="1" applyProtection="1">
      <alignment horizontal="center"/>
    </xf>
    <xf numFmtId="166" fontId="27" fillId="2" borderId="0" xfId="0" quotePrefix="1" applyNumberFormat="1" applyFont="1" applyFill="1" applyBorder="1" applyAlignment="1" applyProtection="1">
      <alignment horizontal="center"/>
    </xf>
    <xf numFmtId="165" fontId="28" fillId="2" borderId="0" xfId="0" applyNumberFormat="1" applyFont="1" applyFill="1" applyBorder="1" applyAlignment="1" applyProtection="1">
      <alignment horizontal="center"/>
    </xf>
    <xf numFmtId="165" fontId="32" fillId="2" borderId="0" xfId="0" applyNumberFormat="1" applyFont="1" applyFill="1" applyBorder="1" applyAlignment="1" applyProtection="1">
      <alignment horizontal="right"/>
    </xf>
    <xf numFmtId="0" fontId="28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Constrained Utility Maximization </a:t>
            </a:r>
          </a:p>
        </c:rich>
      </c:tx>
      <c:layout>
        <c:manualLayout>
          <c:xMode val="edge"/>
          <c:yMode val="edge"/>
          <c:x val="0.1926611258276168"/>
          <c:y val="2.4137931034482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25433406899271"/>
          <c:y val="0.12528735632183907"/>
          <c:w val="0.70948224114296976"/>
          <c:h val="0.69885057471264367"/>
        </c:manualLayout>
      </c:layout>
      <c:scatterChart>
        <c:scatterStyle val="lineMarker"/>
        <c:varyColors val="0"/>
        <c:ser>
          <c:idx val="0"/>
          <c:order val="0"/>
          <c:tx>
            <c:v>Ie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Sheet1!$F$33:$F$308</c:f>
              <c:numCache>
                <c:formatCode>0.000</c:formatCode>
                <c:ptCount val="27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8.0000000000000107</c:v>
                </c:pt>
                <c:pt idx="81">
                  <c:v>8.1000000000000103</c:v>
                </c:pt>
                <c:pt idx="82">
                  <c:v>8.2000000000000099</c:v>
                </c:pt>
                <c:pt idx="83">
                  <c:v>8.3000000000000096</c:v>
                </c:pt>
                <c:pt idx="84">
                  <c:v>8.4000000000000092</c:v>
                </c:pt>
                <c:pt idx="85">
                  <c:v>8.5000000000000107</c:v>
                </c:pt>
                <c:pt idx="86">
                  <c:v>8.6000000000000103</c:v>
                </c:pt>
                <c:pt idx="87">
                  <c:v>8.7000000000000099</c:v>
                </c:pt>
                <c:pt idx="88">
                  <c:v>8.8000000000000096</c:v>
                </c:pt>
                <c:pt idx="89">
                  <c:v>8.8888888888888893</c:v>
                </c:pt>
                <c:pt idx="90">
                  <c:v>8.8888888888888893</c:v>
                </c:pt>
                <c:pt idx="91">
                  <c:v>8.8888888888888893</c:v>
                </c:pt>
                <c:pt idx="92">
                  <c:v>8.8888888888888893</c:v>
                </c:pt>
                <c:pt idx="93">
                  <c:v>8.8888888888888893</c:v>
                </c:pt>
                <c:pt idx="94">
                  <c:v>8.8888888888888893</c:v>
                </c:pt>
                <c:pt idx="95">
                  <c:v>8.8888888888888893</c:v>
                </c:pt>
                <c:pt idx="96">
                  <c:v>8.8888888888888893</c:v>
                </c:pt>
                <c:pt idx="97">
                  <c:v>8.8888888888888893</c:v>
                </c:pt>
                <c:pt idx="98">
                  <c:v>8.8888888888888893</c:v>
                </c:pt>
                <c:pt idx="99">
                  <c:v>8.8888888888888893</c:v>
                </c:pt>
                <c:pt idx="100">
                  <c:v>8.8888888888888893</c:v>
                </c:pt>
                <c:pt idx="101">
                  <c:v>8.8888888888888893</c:v>
                </c:pt>
                <c:pt idx="102">
                  <c:v>8.8888888888888893</c:v>
                </c:pt>
                <c:pt idx="103">
                  <c:v>8.8888888888888893</c:v>
                </c:pt>
                <c:pt idx="104">
                  <c:v>8.8888888888888893</c:v>
                </c:pt>
                <c:pt idx="105">
                  <c:v>8.8888888888888893</c:v>
                </c:pt>
                <c:pt idx="106">
                  <c:v>8.8888888888888893</c:v>
                </c:pt>
                <c:pt idx="107">
                  <c:v>8.8888888888888893</c:v>
                </c:pt>
                <c:pt idx="108">
                  <c:v>8.8888888888888893</c:v>
                </c:pt>
                <c:pt idx="109">
                  <c:v>8.8888888888888893</c:v>
                </c:pt>
                <c:pt idx="110">
                  <c:v>8.8888888888888893</c:v>
                </c:pt>
                <c:pt idx="111">
                  <c:v>8.8888888888888893</c:v>
                </c:pt>
                <c:pt idx="112">
                  <c:v>8.8888888888888893</c:v>
                </c:pt>
                <c:pt idx="113">
                  <c:v>8.8888888888888893</c:v>
                </c:pt>
                <c:pt idx="114">
                  <c:v>8.8888888888888893</c:v>
                </c:pt>
                <c:pt idx="115">
                  <c:v>8.8888888888888893</c:v>
                </c:pt>
                <c:pt idx="116">
                  <c:v>8.8888888888888893</c:v>
                </c:pt>
                <c:pt idx="117">
                  <c:v>8.8888888888888893</c:v>
                </c:pt>
                <c:pt idx="118">
                  <c:v>8.8888888888888893</c:v>
                </c:pt>
                <c:pt idx="119">
                  <c:v>8.8888888888888893</c:v>
                </c:pt>
                <c:pt idx="120">
                  <c:v>8.8888888888888893</c:v>
                </c:pt>
                <c:pt idx="121">
                  <c:v>8.8888888888888893</c:v>
                </c:pt>
                <c:pt idx="122">
                  <c:v>8.8888888888888893</c:v>
                </c:pt>
                <c:pt idx="123">
                  <c:v>8.8888888888888893</c:v>
                </c:pt>
                <c:pt idx="124">
                  <c:v>8.8888888888888893</c:v>
                </c:pt>
                <c:pt idx="125">
                  <c:v>8.8888888888888893</c:v>
                </c:pt>
                <c:pt idx="126">
                  <c:v>8.8888888888888893</c:v>
                </c:pt>
                <c:pt idx="127">
                  <c:v>8.8888888888888893</c:v>
                </c:pt>
                <c:pt idx="128">
                  <c:v>8.8888888888888893</c:v>
                </c:pt>
                <c:pt idx="129">
                  <c:v>8.8888888888888893</c:v>
                </c:pt>
                <c:pt idx="130">
                  <c:v>8.8888888888888893</c:v>
                </c:pt>
                <c:pt idx="131">
                  <c:v>8.8888888888888893</c:v>
                </c:pt>
                <c:pt idx="132">
                  <c:v>8.8888888888888893</c:v>
                </c:pt>
                <c:pt idx="133">
                  <c:v>8.8888888888888893</c:v>
                </c:pt>
                <c:pt idx="134">
                  <c:v>8.8888888888888893</c:v>
                </c:pt>
                <c:pt idx="135">
                  <c:v>8.8888888888888893</c:v>
                </c:pt>
                <c:pt idx="136">
                  <c:v>8.8888888888888893</c:v>
                </c:pt>
                <c:pt idx="137">
                  <c:v>8.8888888888888893</c:v>
                </c:pt>
                <c:pt idx="138">
                  <c:v>8.8888888888888893</c:v>
                </c:pt>
                <c:pt idx="139">
                  <c:v>8.8888888888888893</c:v>
                </c:pt>
                <c:pt idx="140">
                  <c:v>8.8888888888888893</c:v>
                </c:pt>
                <c:pt idx="141">
                  <c:v>8.8888888888888893</c:v>
                </c:pt>
                <c:pt idx="142">
                  <c:v>8.8888888888888893</c:v>
                </c:pt>
                <c:pt idx="143">
                  <c:v>8.8888888888888893</c:v>
                </c:pt>
                <c:pt idx="144">
                  <c:v>8.8888888888888893</c:v>
                </c:pt>
                <c:pt idx="145">
                  <c:v>8.8888888888888893</c:v>
                </c:pt>
                <c:pt idx="146">
                  <c:v>8.8888888888888893</c:v>
                </c:pt>
                <c:pt idx="147">
                  <c:v>8.8888888888888893</c:v>
                </c:pt>
                <c:pt idx="148">
                  <c:v>8.8888888888888893</c:v>
                </c:pt>
                <c:pt idx="149">
                  <c:v>8.8888888888888893</c:v>
                </c:pt>
                <c:pt idx="150">
                  <c:v>8.8888888888888893</c:v>
                </c:pt>
                <c:pt idx="151">
                  <c:v>8.8888888888888893</c:v>
                </c:pt>
                <c:pt idx="152">
                  <c:v>8.8888888888888893</c:v>
                </c:pt>
                <c:pt idx="153">
                  <c:v>8.8888888888888893</c:v>
                </c:pt>
                <c:pt idx="154">
                  <c:v>8.8888888888888893</c:v>
                </c:pt>
                <c:pt idx="155">
                  <c:v>8.8888888888888893</c:v>
                </c:pt>
                <c:pt idx="156">
                  <c:v>8.8888888888888893</c:v>
                </c:pt>
                <c:pt idx="157">
                  <c:v>8.8888888888888893</c:v>
                </c:pt>
                <c:pt idx="158">
                  <c:v>8.8888888888888893</c:v>
                </c:pt>
                <c:pt idx="159">
                  <c:v>8.8888888888888893</c:v>
                </c:pt>
                <c:pt idx="160">
                  <c:v>8.8888888888888893</c:v>
                </c:pt>
                <c:pt idx="161">
                  <c:v>8.8888888888888893</c:v>
                </c:pt>
                <c:pt idx="162">
                  <c:v>8.8888888888888893</c:v>
                </c:pt>
                <c:pt idx="163">
                  <c:v>8.8888888888888893</c:v>
                </c:pt>
                <c:pt idx="164">
                  <c:v>8.8888888888888893</c:v>
                </c:pt>
                <c:pt idx="165">
                  <c:v>8.8888888888888893</c:v>
                </c:pt>
                <c:pt idx="166">
                  <c:v>8.8888888888888893</c:v>
                </c:pt>
                <c:pt idx="167">
                  <c:v>8.8888888888888893</c:v>
                </c:pt>
                <c:pt idx="168">
                  <c:v>8.8888888888888893</c:v>
                </c:pt>
                <c:pt idx="169">
                  <c:v>8.8888888888888893</c:v>
                </c:pt>
                <c:pt idx="170">
                  <c:v>8.8888888888888893</c:v>
                </c:pt>
                <c:pt idx="171">
                  <c:v>8.8888888888888893</c:v>
                </c:pt>
                <c:pt idx="172">
                  <c:v>8.8888888888888893</c:v>
                </c:pt>
                <c:pt idx="173">
                  <c:v>8.8888888888888893</c:v>
                </c:pt>
                <c:pt idx="174">
                  <c:v>8.8888888888888893</c:v>
                </c:pt>
                <c:pt idx="175">
                  <c:v>8.8888888888888893</c:v>
                </c:pt>
                <c:pt idx="176">
                  <c:v>8.8888888888888893</c:v>
                </c:pt>
                <c:pt idx="177">
                  <c:v>8.8888888888888893</c:v>
                </c:pt>
                <c:pt idx="178">
                  <c:v>8.8888888888888893</c:v>
                </c:pt>
                <c:pt idx="179">
                  <c:v>8.8888888888888893</c:v>
                </c:pt>
                <c:pt idx="180">
                  <c:v>8.8888888888888893</c:v>
                </c:pt>
                <c:pt idx="181">
                  <c:v>8.8888888888888893</c:v>
                </c:pt>
                <c:pt idx="182">
                  <c:v>8.8888888888888893</c:v>
                </c:pt>
                <c:pt idx="183">
                  <c:v>8.8888888888888893</c:v>
                </c:pt>
                <c:pt idx="184">
                  <c:v>8.8888888888888893</c:v>
                </c:pt>
                <c:pt idx="185">
                  <c:v>8.8888888888888893</c:v>
                </c:pt>
                <c:pt idx="186">
                  <c:v>8.8888888888888893</c:v>
                </c:pt>
                <c:pt idx="187">
                  <c:v>8.8888888888888893</c:v>
                </c:pt>
                <c:pt idx="188">
                  <c:v>8.8888888888888893</c:v>
                </c:pt>
                <c:pt idx="189">
                  <c:v>8.8888888888888893</c:v>
                </c:pt>
                <c:pt idx="190">
                  <c:v>8.8888888888888893</c:v>
                </c:pt>
                <c:pt idx="191">
                  <c:v>8.8888888888888893</c:v>
                </c:pt>
                <c:pt idx="192">
                  <c:v>8.8888888888888893</c:v>
                </c:pt>
                <c:pt idx="193">
                  <c:v>8.8888888888888893</c:v>
                </c:pt>
                <c:pt idx="194">
                  <c:v>8.8888888888888893</c:v>
                </c:pt>
                <c:pt idx="195">
                  <c:v>8.8888888888888893</c:v>
                </c:pt>
                <c:pt idx="196">
                  <c:v>8.8888888888888893</c:v>
                </c:pt>
                <c:pt idx="197">
                  <c:v>8.8888888888888893</c:v>
                </c:pt>
                <c:pt idx="198">
                  <c:v>8.8888888888888893</c:v>
                </c:pt>
                <c:pt idx="199">
                  <c:v>8.8888888888888893</c:v>
                </c:pt>
                <c:pt idx="200">
                  <c:v>8.8888888888888893</c:v>
                </c:pt>
                <c:pt idx="201">
                  <c:v>8.8888888888888893</c:v>
                </c:pt>
                <c:pt idx="202">
                  <c:v>8.8888888888888893</c:v>
                </c:pt>
                <c:pt idx="203">
                  <c:v>8.8888888888888893</c:v>
                </c:pt>
                <c:pt idx="204">
                  <c:v>8.8888888888888893</c:v>
                </c:pt>
                <c:pt idx="205">
                  <c:v>8.8888888888888893</c:v>
                </c:pt>
                <c:pt idx="206">
                  <c:v>8.8888888888888893</c:v>
                </c:pt>
                <c:pt idx="207">
                  <c:v>8.8888888888888893</c:v>
                </c:pt>
                <c:pt idx="208">
                  <c:v>8.8888888888888893</c:v>
                </c:pt>
                <c:pt idx="209">
                  <c:v>8.8888888888888893</c:v>
                </c:pt>
                <c:pt idx="210">
                  <c:v>8.8888888888888893</c:v>
                </c:pt>
                <c:pt idx="211">
                  <c:v>8.8888888888888893</c:v>
                </c:pt>
                <c:pt idx="212">
                  <c:v>8.8888888888888893</c:v>
                </c:pt>
                <c:pt idx="213">
                  <c:v>8.8888888888888893</c:v>
                </c:pt>
                <c:pt idx="214">
                  <c:v>8.8888888888888893</c:v>
                </c:pt>
                <c:pt idx="215">
                  <c:v>8.8888888888888893</c:v>
                </c:pt>
                <c:pt idx="216">
                  <c:v>8.8888888888888893</c:v>
                </c:pt>
                <c:pt idx="217">
                  <c:v>8.8888888888888893</c:v>
                </c:pt>
                <c:pt idx="218">
                  <c:v>8.8888888888888893</c:v>
                </c:pt>
                <c:pt idx="219">
                  <c:v>8.8888888888888893</c:v>
                </c:pt>
                <c:pt idx="220">
                  <c:v>8.8888888888888893</c:v>
                </c:pt>
                <c:pt idx="221">
                  <c:v>8.8888888888888893</c:v>
                </c:pt>
                <c:pt idx="222">
                  <c:v>8.8888888888888893</c:v>
                </c:pt>
                <c:pt idx="223">
                  <c:v>8.8888888888888893</c:v>
                </c:pt>
                <c:pt idx="224">
                  <c:v>8.8888888888888893</c:v>
                </c:pt>
                <c:pt idx="225">
                  <c:v>8.8888888888888893</c:v>
                </c:pt>
                <c:pt idx="226">
                  <c:v>8.8888888888888893</c:v>
                </c:pt>
                <c:pt idx="227">
                  <c:v>8.8888888888888893</c:v>
                </c:pt>
                <c:pt idx="228">
                  <c:v>8.8888888888888893</c:v>
                </c:pt>
                <c:pt idx="229">
                  <c:v>8.8888888888888893</c:v>
                </c:pt>
                <c:pt idx="230">
                  <c:v>8.8888888888888893</c:v>
                </c:pt>
                <c:pt idx="231">
                  <c:v>8.8888888888888893</c:v>
                </c:pt>
                <c:pt idx="232">
                  <c:v>8.8888888888888893</c:v>
                </c:pt>
                <c:pt idx="233">
                  <c:v>8.8888888888888893</c:v>
                </c:pt>
                <c:pt idx="234">
                  <c:v>8.8888888888888893</c:v>
                </c:pt>
                <c:pt idx="235">
                  <c:v>8.8888888888888893</c:v>
                </c:pt>
                <c:pt idx="236">
                  <c:v>8.8888888888888893</c:v>
                </c:pt>
                <c:pt idx="237">
                  <c:v>8.8888888888888893</c:v>
                </c:pt>
                <c:pt idx="238">
                  <c:v>8.8888888888888893</c:v>
                </c:pt>
                <c:pt idx="239">
                  <c:v>8.8888888888888893</c:v>
                </c:pt>
                <c:pt idx="240">
                  <c:v>8.8888888888888893</c:v>
                </c:pt>
                <c:pt idx="241">
                  <c:v>8.8888888888888893</c:v>
                </c:pt>
                <c:pt idx="242">
                  <c:v>8.8888888888888893</c:v>
                </c:pt>
                <c:pt idx="243">
                  <c:v>8.8888888888888893</c:v>
                </c:pt>
                <c:pt idx="244">
                  <c:v>8.8888888888888893</c:v>
                </c:pt>
                <c:pt idx="245">
                  <c:v>8.8888888888888893</c:v>
                </c:pt>
                <c:pt idx="246">
                  <c:v>8.8888888888888893</c:v>
                </c:pt>
                <c:pt idx="247">
                  <c:v>8.8888888888888893</c:v>
                </c:pt>
                <c:pt idx="248">
                  <c:v>8.8888888888888893</c:v>
                </c:pt>
                <c:pt idx="249">
                  <c:v>8.8888888888888893</c:v>
                </c:pt>
                <c:pt idx="250">
                  <c:v>8.8888888888888893</c:v>
                </c:pt>
                <c:pt idx="251">
                  <c:v>8.8888888888888893</c:v>
                </c:pt>
                <c:pt idx="252">
                  <c:v>8.8888888888888893</c:v>
                </c:pt>
                <c:pt idx="253">
                  <c:v>8.8888888888888893</c:v>
                </c:pt>
                <c:pt idx="254">
                  <c:v>8.8888888888888893</c:v>
                </c:pt>
                <c:pt idx="255">
                  <c:v>8.8888888888888893</c:v>
                </c:pt>
                <c:pt idx="256">
                  <c:v>8.8888888888888893</c:v>
                </c:pt>
                <c:pt idx="257">
                  <c:v>8.8888888888888893</c:v>
                </c:pt>
                <c:pt idx="258">
                  <c:v>8.8888888888888893</c:v>
                </c:pt>
                <c:pt idx="259">
                  <c:v>8.8888888888888893</c:v>
                </c:pt>
                <c:pt idx="260">
                  <c:v>8.8888888888888893</c:v>
                </c:pt>
                <c:pt idx="261">
                  <c:v>8.8888888888888893</c:v>
                </c:pt>
                <c:pt idx="262">
                  <c:v>8.8888888888888893</c:v>
                </c:pt>
                <c:pt idx="263">
                  <c:v>8.8888888888888893</c:v>
                </c:pt>
                <c:pt idx="264">
                  <c:v>8.8888888888888893</c:v>
                </c:pt>
                <c:pt idx="265">
                  <c:v>8.8888888888888893</c:v>
                </c:pt>
                <c:pt idx="266">
                  <c:v>8.8888888888888893</c:v>
                </c:pt>
                <c:pt idx="267">
                  <c:v>8.8888888888888893</c:v>
                </c:pt>
                <c:pt idx="268">
                  <c:v>8.8888888888888893</c:v>
                </c:pt>
                <c:pt idx="269">
                  <c:v>8.8888888888888893</c:v>
                </c:pt>
                <c:pt idx="270">
                  <c:v>8.8888888888888893</c:v>
                </c:pt>
                <c:pt idx="271">
                  <c:v>8.8888888888888893</c:v>
                </c:pt>
                <c:pt idx="272">
                  <c:v>8.8888888888888893</c:v>
                </c:pt>
                <c:pt idx="273">
                  <c:v>8.8888888888888893</c:v>
                </c:pt>
                <c:pt idx="274">
                  <c:v>8.8888888888888893</c:v>
                </c:pt>
                <c:pt idx="275">
                  <c:v>8.8888888888888893</c:v>
                </c:pt>
              </c:numCache>
            </c:numRef>
          </c:xVal>
          <c:yVal>
            <c:numRef>
              <c:f>Sheet1!$G$33:$G$308</c:f>
              <c:numCache>
                <c:formatCode>0.000</c:formatCode>
                <c:ptCount val="276"/>
                <c:pt idx="0">
                  <c:v>20</c:v>
                </c:pt>
                <c:pt idx="1">
                  <c:v>19.774999999999999</c:v>
                </c:pt>
                <c:pt idx="2">
                  <c:v>19.55</c:v>
                </c:pt>
                <c:pt idx="3">
                  <c:v>19.324999999999999</c:v>
                </c:pt>
                <c:pt idx="4">
                  <c:v>19.100000000000001</c:v>
                </c:pt>
                <c:pt idx="5">
                  <c:v>18.875</c:v>
                </c:pt>
                <c:pt idx="6">
                  <c:v>18.649999999999999</c:v>
                </c:pt>
                <c:pt idx="7">
                  <c:v>18.425000000000001</c:v>
                </c:pt>
                <c:pt idx="8">
                  <c:v>18.2</c:v>
                </c:pt>
                <c:pt idx="9">
                  <c:v>17.975000000000001</c:v>
                </c:pt>
                <c:pt idx="10">
                  <c:v>17.75</c:v>
                </c:pt>
                <c:pt idx="11">
                  <c:v>17.524999999999999</c:v>
                </c:pt>
                <c:pt idx="12">
                  <c:v>17.3</c:v>
                </c:pt>
                <c:pt idx="13">
                  <c:v>17.074999999999999</c:v>
                </c:pt>
                <c:pt idx="14">
                  <c:v>16.850000000000001</c:v>
                </c:pt>
                <c:pt idx="15">
                  <c:v>16.625</c:v>
                </c:pt>
                <c:pt idx="16">
                  <c:v>16.399999999999999</c:v>
                </c:pt>
                <c:pt idx="17">
                  <c:v>16.175000000000001</c:v>
                </c:pt>
                <c:pt idx="18">
                  <c:v>15.95</c:v>
                </c:pt>
                <c:pt idx="19">
                  <c:v>15.725000000000001</c:v>
                </c:pt>
                <c:pt idx="20">
                  <c:v>15.5</c:v>
                </c:pt>
                <c:pt idx="21">
                  <c:v>15.274999999999999</c:v>
                </c:pt>
                <c:pt idx="22">
                  <c:v>15.05</c:v>
                </c:pt>
                <c:pt idx="23">
                  <c:v>14.824999999999999</c:v>
                </c:pt>
                <c:pt idx="24">
                  <c:v>14.600000000000001</c:v>
                </c:pt>
                <c:pt idx="25">
                  <c:v>14.375</c:v>
                </c:pt>
                <c:pt idx="26">
                  <c:v>14.149999999999999</c:v>
                </c:pt>
                <c:pt idx="27">
                  <c:v>13.925000000000001</c:v>
                </c:pt>
                <c:pt idx="28">
                  <c:v>13.7</c:v>
                </c:pt>
                <c:pt idx="29">
                  <c:v>13.475000000000001</c:v>
                </c:pt>
                <c:pt idx="30">
                  <c:v>13.25</c:v>
                </c:pt>
                <c:pt idx="31">
                  <c:v>13.024999999999999</c:v>
                </c:pt>
                <c:pt idx="32">
                  <c:v>12.8</c:v>
                </c:pt>
                <c:pt idx="33">
                  <c:v>12.574999999999999</c:v>
                </c:pt>
                <c:pt idx="34">
                  <c:v>12.350000000000001</c:v>
                </c:pt>
                <c:pt idx="35">
                  <c:v>12.125</c:v>
                </c:pt>
                <c:pt idx="36">
                  <c:v>11.9</c:v>
                </c:pt>
                <c:pt idx="37">
                  <c:v>11.674999999999999</c:v>
                </c:pt>
                <c:pt idx="38">
                  <c:v>11.450000000000001</c:v>
                </c:pt>
                <c:pt idx="39">
                  <c:v>11.225</c:v>
                </c:pt>
                <c:pt idx="40">
                  <c:v>11</c:v>
                </c:pt>
                <c:pt idx="41">
                  <c:v>10.775</c:v>
                </c:pt>
                <c:pt idx="42">
                  <c:v>10.549999999999999</c:v>
                </c:pt>
                <c:pt idx="43">
                  <c:v>10.325000000000001</c:v>
                </c:pt>
                <c:pt idx="44">
                  <c:v>10.1</c:v>
                </c:pt>
                <c:pt idx="45">
                  <c:v>9.875</c:v>
                </c:pt>
                <c:pt idx="46">
                  <c:v>9.65</c:v>
                </c:pt>
                <c:pt idx="47">
                  <c:v>9.4249999999999989</c:v>
                </c:pt>
                <c:pt idx="48">
                  <c:v>9.2000000000000011</c:v>
                </c:pt>
                <c:pt idx="49">
                  <c:v>8.9749999999999996</c:v>
                </c:pt>
                <c:pt idx="50">
                  <c:v>8.75</c:v>
                </c:pt>
                <c:pt idx="51">
                  <c:v>8.5250000000000004</c:v>
                </c:pt>
                <c:pt idx="52">
                  <c:v>8.2999999999999989</c:v>
                </c:pt>
                <c:pt idx="53">
                  <c:v>8.0750000000000011</c:v>
                </c:pt>
                <c:pt idx="54">
                  <c:v>7.85</c:v>
                </c:pt>
                <c:pt idx="55">
                  <c:v>7.625</c:v>
                </c:pt>
                <c:pt idx="56">
                  <c:v>7.4</c:v>
                </c:pt>
                <c:pt idx="57">
                  <c:v>7.1749999999999989</c:v>
                </c:pt>
                <c:pt idx="58">
                  <c:v>6.9500000000000011</c:v>
                </c:pt>
                <c:pt idx="59">
                  <c:v>6.7249999999999996</c:v>
                </c:pt>
                <c:pt idx="60">
                  <c:v>6.5</c:v>
                </c:pt>
                <c:pt idx="61">
                  <c:v>6.2750000000000004</c:v>
                </c:pt>
                <c:pt idx="62">
                  <c:v>6.0499999999999989</c:v>
                </c:pt>
                <c:pt idx="63">
                  <c:v>5.8250000000000011</c:v>
                </c:pt>
                <c:pt idx="64">
                  <c:v>5.6</c:v>
                </c:pt>
                <c:pt idx="65">
                  <c:v>5.375</c:v>
                </c:pt>
                <c:pt idx="66">
                  <c:v>5.15</c:v>
                </c:pt>
                <c:pt idx="67">
                  <c:v>4.9249999999999989</c:v>
                </c:pt>
                <c:pt idx="68">
                  <c:v>4.7000000000000011</c:v>
                </c:pt>
                <c:pt idx="69">
                  <c:v>4.4749999999999996</c:v>
                </c:pt>
                <c:pt idx="70">
                  <c:v>4.25</c:v>
                </c:pt>
                <c:pt idx="71">
                  <c:v>4.0250000000000004</c:v>
                </c:pt>
                <c:pt idx="72">
                  <c:v>3.8000000000000007</c:v>
                </c:pt>
                <c:pt idx="73">
                  <c:v>3.5749999999999993</c:v>
                </c:pt>
                <c:pt idx="74">
                  <c:v>3.3499999999999979</c:v>
                </c:pt>
                <c:pt idx="75">
                  <c:v>3.125</c:v>
                </c:pt>
                <c:pt idx="76">
                  <c:v>2.9000000000000021</c:v>
                </c:pt>
                <c:pt idx="77">
                  <c:v>2.6750000000000007</c:v>
                </c:pt>
                <c:pt idx="78">
                  <c:v>2.4499999999999993</c:v>
                </c:pt>
                <c:pt idx="79">
                  <c:v>2.2249999999999979</c:v>
                </c:pt>
                <c:pt idx="80">
                  <c:v>1.9999999999999751</c:v>
                </c:pt>
                <c:pt idx="81">
                  <c:v>1.7749999999999773</c:v>
                </c:pt>
                <c:pt idx="82">
                  <c:v>1.5499999999999758</c:v>
                </c:pt>
                <c:pt idx="83">
                  <c:v>1.324999999999978</c:v>
                </c:pt>
                <c:pt idx="84">
                  <c:v>1.0999999999999801</c:v>
                </c:pt>
                <c:pt idx="85">
                  <c:v>0.87499999999997513</c:v>
                </c:pt>
                <c:pt idx="86">
                  <c:v>0.64999999999997726</c:v>
                </c:pt>
                <c:pt idx="87">
                  <c:v>0.42499999999997584</c:v>
                </c:pt>
                <c:pt idx="88">
                  <c:v>0.19999999999997797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BE-43E0-9A7B-94D3AC0D29BA}"/>
            </c:ext>
          </c:extLst>
        </c:ser>
        <c:ser>
          <c:idx val="5"/>
          <c:order val="1"/>
          <c:tx>
            <c:v>Ue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Sheet1!$A$33:$A$307</c:f>
              <c:numCache>
                <c:formatCode>0.000</c:formatCode>
                <c:ptCount val="27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8.0000000000000107</c:v>
                </c:pt>
                <c:pt idx="81">
                  <c:v>8.1000000000000103</c:v>
                </c:pt>
                <c:pt idx="82">
                  <c:v>8.2000000000000099</c:v>
                </c:pt>
                <c:pt idx="83">
                  <c:v>8.3000000000000096</c:v>
                </c:pt>
                <c:pt idx="84">
                  <c:v>8.4000000000000092</c:v>
                </c:pt>
                <c:pt idx="85">
                  <c:v>8.5000000000000107</c:v>
                </c:pt>
                <c:pt idx="86">
                  <c:v>8.6000000000000103</c:v>
                </c:pt>
                <c:pt idx="87">
                  <c:v>8.7000000000000099</c:v>
                </c:pt>
                <c:pt idx="88">
                  <c:v>8.8000000000000096</c:v>
                </c:pt>
                <c:pt idx="89">
                  <c:v>8.9000000000000092</c:v>
                </c:pt>
                <c:pt idx="90">
                  <c:v>9.0000000000000107</c:v>
                </c:pt>
                <c:pt idx="91">
                  <c:v>9.1000000000000103</c:v>
                </c:pt>
                <c:pt idx="92">
                  <c:v>9.2000000000000099</c:v>
                </c:pt>
                <c:pt idx="93">
                  <c:v>9.3000000000000096</c:v>
                </c:pt>
                <c:pt idx="94">
                  <c:v>9.4000000000000092</c:v>
                </c:pt>
                <c:pt idx="95">
                  <c:v>9.5000000000000107</c:v>
                </c:pt>
                <c:pt idx="96">
                  <c:v>9.6000000000000103</c:v>
                </c:pt>
                <c:pt idx="97">
                  <c:v>9.7000000000000099</c:v>
                </c:pt>
                <c:pt idx="98">
                  <c:v>9.8000000000000096</c:v>
                </c:pt>
                <c:pt idx="99">
                  <c:v>9.9000000000000092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15.8000000000001</c:v>
                </c:pt>
                <c:pt idx="159">
                  <c:v>15.9000000000001</c:v>
                </c:pt>
                <c:pt idx="160">
                  <c:v>16</c:v>
                </c:pt>
                <c:pt idx="161">
                  <c:v>16.100000000000101</c:v>
                </c:pt>
                <c:pt idx="162">
                  <c:v>16.2</c:v>
                </c:pt>
                <c:pt idx="163">
                  <c:v>16.299999999999901</c:v>
                </c:pt>
                <c:pt idx="164">
                  <c:v>16.3999999999998</c:v>
                </c:pt>
                <c:pt idx="165">
                  <c:v>16.499999999999702</c:v>
                </c:pt>
                <c:pt idx="166">
                  <c:v>16.5999999999996</c:v>
                </c:pt>
                <c:pt idx="167">
                  <c:v>16.699999999999498</c:v>
                </c:pt>
                <c:pt idx="168">
                  <c:v>16.7999999999994</c:v>
                </c:pt>
                <c:pt idx="169">
                  <c:v>16.899999999999299</c:v>
                </c:pt>
                <c:pt idx="170">
                  <c:v>16.999999999999201</c:v>
                </c:pt>
                <c:pt idx="171">
                  <c:v>17.099999999999099</c:v>
                </c:pt>
                <c:pt idx="172">
                  <c:v>17.199999999999001</c:v>
                </c:pt>
                <c:pt idx="173">
                  <c:v>17.299999999998899</c:v>
                </c:pt>
                <c:pt idx="174">
                  <c:v>17.399999999998801</c:v>
                </c:pt>
                <c:pt idx="175">
                  <c:v>17.4999999999987</c:v>
                </c:pt>
                <c:pt idx="176">
                  <c:v>17.599999999998602</c:v>
                </c:pt>
                <c:pt idx="177">
                  <c:v>17.6999999999985</c:v>
                </c:pt>
                <c:pt idx="178">
                  <c:v>17.799999999998398</c:v>
                </c:pt>
                <c:pt idx="179">
                  <c:v>17.8999999999983</c:v>
                </c:pt>
                <c:pt idx="180">
                  <c:v>17.999999999998199</c:v>
                </c:pt>
                <c:pt idx="181">
                  <c:v>18.099999999998101</c:v>
                </c:pt>
                <c:pt idx="182">
                  <c:v>18.199999999997999</c:v>
                </c:pt>
                <c:pt idx="183">
                  <c:v>18.299999999997901</c:v>
                </c:pt>
                <c:pt idx="184">
                  <c:v>18.399999999997799</c:v>
                </c:pt>
                <c:pt idx="185">
                  <c:v>18.499999999997701</c:v>
                </c:pt>
                <c:pt idx="186">
                  <c:v>18.5999999999976</c:v>
                </c:pt>
                <c:pt idx="187">
                  <c:v>18.699999999997502</c:v>
                </c:pt>
                <c:pt idx="188">
                  <c:v>18.7999999999974</c:v>
                </c:pt>
                <c:pt idx="189">
                  <c:v>18.899999999997299</c:v>
                </c:pt>
                <c:pt idx="190">
                  <c:v>18.9999999999972</c:v>
                </c:pt>
                <c:pt idx="191">
                  <c:v>19.099999999997099</c:v>
                </c:pt>
                <c:pt idx="192">
                  <c:v>19.199999999997001</c:v>
                </c:pt>
                <c:pt idx="193">
                  <c:v>19.2999999999968</c:v>
                </c:pt>
                <c:pt idx="194">
                  <c:v>19.399999999996801</c:v>
                </c:pt>
                <c:pt idx="195">
                  <c:v>19.4999999999966</c:v>
                </c:pt>
                <c:pt idx="196">
                  <c:v>19.599999999996498</c:v>
                </c:pt>
                <c:pt idx="197">
                  <c:v>19.6999999999964</c:v>
                </c:pt>
                <c:pt idx="198">
                  <c:v>19.799999999996299</c:v>
                </c:pt>
                <c:pt idx="199">
                  <c:v>19.899999999996201</c:v>
                </c:pt>
                <c:pt idx="200">
                  <c:v>19.999999999996099</c:v>
                </c:pt>
                <c:pt idx="201">
                  <c:v>20.099999999996001</c:v>
                </c:pt>
                <c:pt idx="202">
                  <c:v>20.199999999995899</c:v>
                </c:pt>
                <c:pt idx="203">
                  <c:v>20.299999999995801</c:v>
                </c:pt>
                <c:pt idx="204">
                  <c:v>20.3999999999957</c:v>
                </c:pt>
                <c:pt idx="205">
                  <c:v>20.499999999995602</c:v>
                </c:pt>
                <c:pt idx="206">
                  <c:v>20.5999999999955</c:v>
                </c:pt>
                <c:pt idx="207">
                  <c:v>20.699999999995399</c:v>
                </c:pt>
                <c:pt idx="208">
                  <c:v>20.7999999999953</c:v>
                </c:pt>
                <c:pt idx="209">
                  <c:v>20.899999999995199</c:v>
                </c:pt>
                <c:pt idx="210">
                  <c:v>20.999999999995101</c:v>
                </c:pt>
                <c:pt idx="211">
                  <c:v>21.099999999994999</c:v>
                </c:pt>
                <c:pt idx="212">
                  <c:v>21.199999999994901</c:v>
                </c:pt>
                <c:pt idx="213">
                  <c:v>21.2999999999948</c:v>
                </c:pt>
                <c:pt idx="214">
                  <c:v>21.399999999994701</c:v>
                </c:pt>
                <c:pt idx="215">
                  <c:v>21.4999999999946</c:v>
                </c:pt>
                <c:pt idx="216">
                  <c:v>21.599999999994498</c:v>
                </c:pt>
                <c:pt idx="217">
                  <c:v>21.6999999999944</c:v>
                </c:pt>
                <c:pt idx="218">
                  <c:v>21.799999999994299</c:v>
                </c:pt>
                <c:pt idx="219">
                  <c:v>21.899999999994201</c:v>
                </c:pt>
                <c:pt idx="220">
                  <c:v>21.999999999994099</c:v>
                </c:pt>
                <c:pt idx="221">
                  <c:v>22.099999999994001</c:v>
                </c:pt>
                <c:pt idx="222">
                  <c:v>22.199999999993899</c:v>
                </c:pt>
                <c:pt idx="223">
                  <c:v>22.299999999993801</c:v>
                </c:pt>
                <c:pt idx="224">
                  <c:v>22.3999999999937</c:v>
                </c:pt>
                <c:pt idx="225">
                  <c:v>22.499999999993602</c:v>
                </c:pt>
                <c:pt idx="226">
                  <c:v>22.5999999999935</c:v>
                </c:pt>
                <c:pt idx="227">
                  <c:v>22.699999999993398</c:v>
                </c:pt>
                <c:pt idx="228">
                  <c:v>22.7999999999933</c:v>
                </c:pt>
                <c:pt idx="229">
                  <c:v>22.899999999993199</c:v>
                </c:pt>
                <c:pt idx="230">
                  <c:v>22.999999999993101</c:v>
                </c:pt>
                <c:pt idx="231">
                  <c:v>23.099999999992999</c:v>
                </c:pt>
                <c:pt idx="232">
                  <c:v>23.199999999992901</c:v>
                </c:pt>
                <c:pt idx="233">
                  <c:v>23.299999999992799</c:v>
                </c:pt>
                <c:pt idx="234">
                  <c:v>23.399999999992701</c:v>
                </c:pt>
                <c:pt idx="235">
                  <c:v>23.4999999999926</c:v>
                </c:pt>
                <c:pt idx="236">
                  <c:v>23.599999999992502</c:v>
                </c:pt>
                <c:pt idx="237">
                  <c:v>23.6999999999924</c:v>
                </c:pt>
                <c:pt idx="238">
                  <c:v>23.799999999992298</c:v>
                </c:pt>
                <c:pt idx="239">
                  <c:v>23.8999999999922</c:v>
                </c:pt>
                <c:pt idx="240">
                  <c:v>23.999999999992099</c:v>
                </c:pt>
                <c:pt idx="241">
                  <c:v>24.099999999992001</c:v>
                </c:pt>
                <c:pt idx="242">
                  <c:v>24.199999999991899</c:v>
                </c:pt>
                <c:pt idx="243">
                  <c:v>24.299999999991801</c:v>
                </c:pt>
                <c:pt idx="244">
                  <c:v>24.399999999991699</c:v>
                </c:pt>
                <c:pt idx="245">
                  <c:v>24.499999999991601</c:v>
                </c:pt>
                <c:pt idx="246">
                  <c:v>24.5999999999915</c:v>
                </c:pt>
                <c:pt idx="247">
                  <c:v>24.699999999991402</c:v>
                </c:pt>
                <c:pt idx="248">
                  <c:v>24.7999999999913</c:v>
                </c:pt>
                <c:pt idx="249">
                  <c:v>24.899999999991199</c:v>
                </c:pt>
                <c:pt idx="250">
                  <c:v>24.9999999999911</c:v>
                </c:pt>
                <c:pt idx="251">
                  <c:v>25.099999999990999</c:v>
                </c:pt>
                <c:pt idx="252">
                  <c:v>25.199999999990901</c:v>
                </c:pt>
                <c:pt idx="253">
                  <c:v>25.299999999990799</c:v>
                </c:pt>
                <c:pt idx="254">
                  <c:v>25.399999999990701</c:v>
                </c:pt>
                <c:pt idx="255">
                  <c:v>25.4999999999905</c:v>
                </c:pt>
                <c:pt idx="256">
                  <c:v>25.599999999990501</c:v>
                </c:pt>
                <c:pt idx="257">
                  <c:v>25.6999999999904</c:v>
                </c:pt>
                <c:pt idx="258">
                  <c:v>25.799999999990199</c:v>
                </c:pt>
                <c:pt idx="259">
                  <c:v>25.899999999990101</c:v>
                </c:pt>
                <c:pt idx="260">
                  <c:v>25.999999999989999</c:v>
                </c:pt>
                <c:pt idx="261">
                  <c:v>26.099999999989901</c:v>
                </c:pt>
                <c:pt idx="262">
                  <c:v>26.199999999989799</c:v>
                </c:pt>
                <c:pt idx="263">
                  <c:v>26.299999999989701</c:v>
                </c:pt>
                <c:pt idx="264">
                  <c:v>26.3999999999896</c:v>
                </c:pt>
                <c:pt idx="265">
                  <c:v>26.499999999989502</c:v>
                </c:pt>
                <c:pt idx="266">
                  <c:v>26.5999999999894</c:v>
                </c:pt>
                <c:pt idx="267">
                  <c:v>26.699999999989299</c:v>
                </c:pt>
                <c:pt idx="268">
                  <c:v>26.7999999999892</c:v>
                </c:pt>
                <c:pt idx="269">
                  <c:v>26.899999999989099</c:v>
                </c:pt>
                <c:pt idx="270">
                  <c:v>26.999999999989001</c:v>
                </c:pt>
                <c:pt idx="271">
                  <c:v>27.099999999988899</c:v>
                </c:pt>
                <c:pt idx="272">
                  <c:v>27.199999999988801</c:v>
                </c:pt>
                <c:pt idx="273">
                  <c:v>27.2999999999887</c:v>
                </c:pt>
                <c:pt idx="274">
                  <c:v>27.399999999988601</c:v>
                </c:pt>
              </c:numCache>
            </c:numRef>
          </c:xVal>
          <c:yVal>
            <c:numRef>
              <c:f>Sheet1!$O$33:$O$307</c:f>
              <c:numCache>
                <c:formatCode>0.000</c:formatCode>
                <c:ptCount val="275"/>
                <c:pt idx="0">
                  <c:v>3236.7450957275028</c:v>
                </c:pt>
                <c:pt idx="1">
                  <c:v>494.35591544071349</c:v>
                </c:pt>
                <c:pt idx="2">
                  <c:v>347.9440184588442</c:v>
                </c:pt>
                <c:pt idx="3">
                  <c:v>272.81526656467395</c:v>
                </c:pt>
                <c:pt idx="4">
                  <c:v>224.88490762340533</c:v>
                </c:pt>
                <c:pt idx="5">
                  <c:v>190.9767907951437</c:v>
                </c:pt>
                <c:pt idx="6">
                  <c:v>165.46471804261998</c:v>
                </c:pt>
                <c:pt idx="7">
                  <c:v>145.46161130812823</c:v>
                </c:pt>
                <c:pt idx="8">
                  <c:v>129.30531611866371</c:v>
                </c:pt>
                <c:pt idx="9">
                  <c:v>115.95961407941657</c:v>
                </c:pt>
                <c:pt idx="10">
                  <c:v>104.73950736498757</c:v>
                </c:pt>
                <c:pt idx="11">
                  <c:v>95.171287574401489</c:v>
                </c:pt>
                <c:pt idx="12">
                  <c:v>86.915413584852146</c:v>
                </c:pt>
                <c:pt idx="13">
                  <c:v>79.721304427947118</c:v>
                </c:pt>
                <c:pt idx="14">
                  <c:v>73.399492000093076</c:v>
                </c:pt>
                <c:pt idx="15">
                  <c:v>67.803751698015461</c:v>
                </c:pt>
                <c:pt idx="16">
                  <c:v>62.819235819010856</c:v>
                </c:pt>
                <c:pt idx="17">
                  <c:v>58.354359754628945</c:v>
                </c:pt>
                <c:pt idx="18">
                  <c:v>54.335112693652668</c:v>
                </c:pt>
                <c:pt idx="19">
                  <c:v>50.700979838910555</c:v>
                </c:pt>
                <c:pt idx="20">
                  <c:v>47.401962696157128</c:v>
                </c:pt>
                <c:pt idx="21">
                  <c:v>44.396364149063103</c:v>
                </c:pt>
                <c:pt idx="22">
                  <c:v>41.649116663329792</c:v>
                </c:pt>
                <c:pt idx="23">
                  <c:v>39.130502983014374</c:v>
                </c:pt>
                <c:pt idx="24">
                  <c:v>36.815164944206607</c:v>
                </c:pt>
                <c:pt idx="25">
                  <c:v>34.681326810963704</c:v>
                </c:pt>
                <c:pt idx="26">
                  <c:v>32.710180412745707</c:v>
                </c:pt>
                <c:pt idx="27">
                  <c:v>30.885393767247585</c:v>
                </c:pt>
                <c:pt idx="28">
                  <c:v>29.192714971394903</c:v>
                </c:pt>
                <c:pt idx="29">
                  <c:v>27.619650326924759</c:v>
                </c:pt>
                <c:pt idx="30">
                  <c:v>26.155200845579724</c:v>
                </c:pt>
                <c:pt idx="31">
                  <c:v>24.789645058389752</c:v>
                </c:pt>
                <c:pt idx="32">
                  <c:v>23.514358843442619</c:v>
                </c:pt>
                <c:pt idx="33">
                  <c:v>22.321665067941019</c:v>
                </c:pt>
                <c:pt idx="34">
                  <c:v>21.204707408514459</c:v>
                </c:pt>
                <c:pt idx="35">
                  <c:v>20.157343906171089</c:v>
                </c:pt>
                <c:pt idx="36">
                  <c:v>19.174056726801478</c:v>
                </c:pt>
                <c:pt idx="37">
                  <c:v>18.249875305229448</c:v>
                </c:pt>
                <c:pt idx="38">
                  <c:v>17.380310601653843</c:v>
                </c:pt>
                <c:pt idx="39">
                  <c:v>16.561298631538385</c:v>
                </c:pt>
                <c:pt idx="40">
                  <c:v>15.789151771417991</c:v>
                </c:pt>
                <c:pt idx="41">
                  <c:v>15.060516614501005</c:v>
                </c:pt>
                <c:pt idx="42">
                  <c:v>14.372337367006372</c:v>
                </c:pt>
                <c:pt idx="43">
                  <c:v>13.721823950761634</c:v>
                </c:pt>
                <c:pt idx="44">
                  <c:v>13.106424118774751</c:v>
                </c:pt>
                <c:pt idx="45">
                  <c:v>12.523799005255093</c:v>
                </c:pt>
                <c:pt idx="46">
                  <c:v>11.971801625302163</c:v>
                </c:pt>
                <c:pt idx="47">
                  <c:v>11.448457916411042</c:v>
                </c:pt>
                <c:pt idx="48">
                  <c:v>10.951949977357033</c:v>
                </c:pt>
                <c:pt idx="49">
                  <c:v>10.480601212516856</c:v>
                </c:pt>
                <c:pt idx="50">
                  <c:v>10.032863133315754</c:v>
                </c:pt>
                <c:pt idx="51">
                  <c:v>9.6073036048964742</c:v>
                </c:pt>
                <c:pt idx="52">
                  <c:v>9.2025963565974216</c:v>
                </c:pt>
                <c:pt idx="53">
                  <c:v>8.8175116004548855</c:v>
                </c:pt>
                <c:pt idx="54">
                  <c:v>8.4509076235574447</c:v>
                </c:pt>
                <c:pt idx="55">
                  <c:v>8.1017232383704503</c:v>
                </c:pt>
                <c:pt idx="56">
                  <c:v>7.7689709906703692</c:v>
                </c:pt>
                <c:pt idx="57">
                  <c:v>7.4517310379473356</c:v>
                </c:pt>
                <c:pt idx="58">
                  <c:v>7.1491456224189056</c:v>
                </c:pt>
                <c:pt idx="59">
                  <c:v>6.8604140724622003</c:v>
                </c:pt>
                <c:pt idx="60">
                  <c:v>6.5847882745697</c:v>
                </c:pt>
                <c:pt idx="61">
                  <c:v>6.3215685650765998</c:v>
                </c:pt>
                <c:pt idx="62">
                  <c:v>6.0700999970729068</c:v>
                </c:pt>
                <c:pt idx="63">
                  <c:v>5.8297689432470428</c:v>
                </c:pt>
                <c:pt idx="64">
                  <c:v>5.6000000000324697</c:v>
                </c:pt>
                <c:pt idx="65">
                  <c:v>5.3802531624499474</c:v>
                </c:pt>
                <c:pt idx="66">
                  <c:v>5.1700212425386942</c:v>
                </c:pt>
                <c:pt idx="67">
                  <c:v>4.968827507327763</c:v>
                </c:pt>
                <c:pt idx="68">
                  <c:v>4.7762235149722239</c:v>
                </c:pt>
                <c:pt idx="69">
                  <c:v>4.5917871300230395</c:v>
                </c:pt>
                <c:pt idx="70">
                  <c:v>4.4151207008576883</c:v>
                </c:pt>
                <c:pt idx="71">
                  <c:v>4.2458493841097518</c:v>
                </c:pt>
                <c:pt idx="72">
                  <c:v>4.083619602532143</c:v>
                </c:pt>
                <c:pt idx="73">
                  <c:v>3.9280976241381285</c:v>
                </c:pt>
                <c:pt idx="74">
                  <c:v>3.7789682517115564</c:v>
                </c:pt>
                <c:pt idx="75">
                  <c:v>3.6359336128823898</c:v>
                </c:pt>
                <c:pt idx="76">
                  <c:v>3.4987120419440796</c:v>
                </c:pt>
                <c:pt idx="77">
                  <c:v>3.3670370454611582</c:v>
                </c:pt>
                <c:pt idx="78">
                  <c:v>3.2406563444911622</c:v>
                </c:pt>
                <c:pt idx="79">
                  <c:v>3.1193309869367463</c:v>
                </c:pt>
                <c:pt idx="80">
                  <c:v>3.0028345241618175</c:v>
                </c:pt>
                <c:pt idx="81">
                  <c:v>2.8909522465576978</c:v>
                </c:pt>
                <c:pt idx="82">
                  <c:v>2.7834804732396736</c:v>
                </c:pt>
                <c:pt idx="83">
                  <c:v>2.6802258914981398</c:v>
                </c:pt>
                <c:pt idx="84">
                  <c:v>2.5810049420263308</c:v>
                </c:pt>
                <c:pt idx="85">
                  <c:v>2.4856432463044604</c:v>
                </c:pt>
                <c:pt idx="86">
                  <c:v>2.3939750728424651</c:v>
                </c:pt>
                <c:pt idx="87">
                  <c:v>2.3058428392734025</c:v>
                </c:pt>
                <c:pt idx="88">
                  <c:v>2.2210966475518816</c:v>
                </c:pt>
                <c:pt idx="89">
                  <c:v>2.1395938497480196</c:v>
                </c:pt>
                <c:pt idx="90">
                  <c:v>2.0611986421415813</c:v>
                </c:pt>
                <c:pt idx="91">
                  <c:v>1.9857816855146249</c:v>
                </c:pt>
                <c:pt idx="92">
                  <c:v>1.9132197497162871</c:v>
                </c:pt>
                <c:pt idx="93">
                  <c:v>1.8433953807327161</c:v>
                </c:pt>
                <c:pt idx="94">
                  <c:v>1.7761965886398257</c:v>
                </c:pt>
                <c:pt idx="95">
                  <c:v>1.7115165549477682</c:v>
                </c:pt>
                <c:pt idx="96">
                  <c:v>1.6492533579659447</c:v>
                </c:pt>
                <c:pt idx="97">
                  <c:v>1.5893097149260804</c:v>
                </c:pt>
                <c:pt idx="98">
                  <c:v>1.5315927397004663</c:v>
                </c:pt>
                <c:pt idx="99">
                  <c:v>1.4760137150429751</c:v>
                </c:pt>
                <c:pt idx="100">
                  <c:v>1.4224878783633987</c:v>
                </c:pt>
                <c:pt idx="101">
                  <c:v>1.3709342201212578</c:v>
                </c:pt>
                <c:pt idx="102">
                  <c:v>1.3212752939946544</c:v>
                </c:pt>
                <c:pt idx="103">
                  <c:v>1.2734370380430937</c:v>
                </c:pt>
                <c:pt idx="104">
                  <c:v>1.227348606141349</c:v>
                </c:pt>
                <c:pt idx="105">
                  <c:v>1.1829422090149087</c:v>
                </c:pt>
                <c:pt idx="106">
                  <c:v>1.1401529642563939</c:v>
                </c:pt>
                <c:pt idx="107">
                  <c:v>1.0989187547474444</c:v>
                </c:pt>
                <c:pt idx="108">
                  <c:v>1.059180094951871</c:v>
                </c:pt>
                <c:pt idx="109">
                  <c:v>1.0208800045839925</c:v>
                </c:pt>
                <c:pt idx="110">
                  <c:v>0.9839638891911946</c:v>
                </c:pt>
                <c:pt idx="111">
                  <c:v>0.94837942722191593</c:v>
                </c:pt>
                <c:pt idx="112">
                  <c:v>0.91407646318024849</c:v>
                </c:pt>
                <c:pt idx="113">
                  <c:v>0.88100690649570268</c:v>
                </c:pt>
                <c:pt idx="114">
                  <c:v>0.84912463576219399</c:v>
                </c:pt>
                <c:pt idx="115">
                  <c:v>0.81838540802366622</c:v>
                </c:pt>
                <c:pt idx="116">
                  <c:v>0.78874677280562877</c:v>
                </c:pt>
                <c:pt idx="117">
                  <c:v>0.76016799061177809</c:v>
                </c:pt>
                <c:pt idx="118">
                  <c:v>0.73260995562368647</c:v>
                </c:pt>
                <c:pt idx="119">
                  <c:v>0.70603512235859212</c:v>
                </c:pt>
                <c:pt idx="120">
                  <c:v>0.68040743605636689</c:v>
                </c:pt>
                <c:pt idx="121">
                  <c:v>0.65569226658166513</c:v>
                </c:pt>
                <c:pt idx="122">
                  <c:v>0.63185634564078563</c:v>
                </c:pt>
                <c:pt idx="123">
                  <c:v>0.60886770712578409</c:v>
                </c:pt>
                <c:pt idx="124">
                  <c:v>0.58669563041010953</c:v>
                </c:pt>
                <c:pt idx="125">
                  <c:v>0.56531058643111776</c:v>
                </c:pt>
                <c:pt idx="126">
                  <c:v>0.54468418640512672</c:v>
                </c:pt>
                <c:pt idx="127">
                  <c:v>0.52478913303013963</c:v>
                </c:pt>
                <c:pt idx="128">
                  <c:v>0.50559917404040666</c:v>
                </c:pt>
                <c:pt idx="129">
                  <c:v>0.48708905798514518</c:v>
                </c:pt>
                <c:pt idx="130">
                  <c:v>0.46923449211161888</c:v>
                </c:pt>
                <c:pt idx="131">
                  <c:v>0.45201210223987592</c:v>
                </c:pt>
                <c:pt idx="132">
                  <c:v>0.43539939452325743</c:v>
                </c:pt>
                <c:pt idx="133">
                  <c:v>0.41937471899504747</c:v>
                </c:pt>
                <c:pt idx="134">
                  <c:v>0.40391723480752711</c:v>
                </c:pt>
                <c:pt idx="135">
                  <c:v>0.38900687707515724</c:v>
                </c:pt>
                <c:pt idx="136">
                  <c:v>0.3746243252387978</c:v>
                </c:pt>
                <c:pt idx="137">
                  <c:v>0.3607509728726575</c:v>
                </c:pt>
                <c:pt idx="138">
                  <c:v>0.34736889886013217</c:v>
                </c:pt>
                <c:pt idx="139">
                  <c:v>0.33446083986895608</c:v>
                </c:pt>
                <c:pt idx="140">
                  <c:v>0.32201016406002431</c:v>
                </c:pt>
                <c:pt idx="141">
                  <c:v>0.31000084596788541</c:v>
                </c:pt>
                <c:pt idx="142">
                  <c:v>0.2984174424944826</c:v>
                </c:pt>
                <c:pt idx="143">
                  <c:v>0.28724506996085469</c:v>
                </c:pt>
                <c:pt idx="144">
                  <c:v>0.27646938216465033</c:v>
                </c:pt>
                <c:pt idx="145">
                  <c:v>0.26607654939414394</c:v>
                </c:pt>
                <c:pt idx="146">
                  <c:v>0.25605323835210353</c:v>
                </c:pt>
                <c:pt idx="147">
                  <c:v>0.24638659294546306</c:v>
                </c:pt>
                <c:pt idx="148">
                  <c:v>0.23706421589905502</c:v>
                </c:pt>
                <c:pt idx="149">
                  <c:v>0.2280741511539553</c:v>
                </c:pt>
                <c:pt idx="150">
                  <c:v>0.21940486701303288</c:v>
                </c:pt>
                <c:pt idx="151">
                  <c:v>0.21104523999836536</c:v>
                </c:pt>
                <c:pt idx="152">
                  <c:v>0.20298453938694275</c:v>
                </c:pt>
                <c:pt idx="153">
                  <c:v>0.19521241239292378</c:v>
                </c:pt>
                <c:pt idx="154">
                  <c:v>0.18771886996631726</c:v>
                </c:pt>
                <c:pt idx="155">
                  <c:v>0.18049427317951766</c:v>
                </c:pt>
                <c:pt idx="156">
                  <c:v>0.17352932017464087</c:v>
                </c:pt>
                <c:pt idx="157">
                  <c:v>0.16681503364591532</c:v>
                </c:pt>
                <c:pt idx="158">
                  <c:v>0.16034274883277153</c:v>
                </c:pt>
                <c:pt idx="159">
                  <c:v>0.15410410200047928</c:v>
                </c:pt>
                <c:pt idx="160">
                  <c:v>0.1480910193862662</c:v>
                </c:pt>
                <c:pt idx="161">
                  <c:v>0.14229570659010132</c:v>
                </c:pt>
                <c:pt idx="162">
                  <c:v>0.13671063839034048</c:v>
                </c:pt>
                <c:pt idx="163">
                  <c:v>0.13132854896515198</c:v>
                </c:pt>
                <c:pt idx="164">
                  <c:v>0.12614242250205118</c:v>
                </c:pt>
                <c:pt idx="165">
                  <c:v>0.1211454841782944</c:v>
                </c:pt>
                <c:pt idx="166">
                  <c:v>0.11633119149598455</c:v>
                </c:pt>
                <c:pt idx="167">
                  <c:v>0.11169322595641841</c:v>
                </c:pt>
                <c:pt idx="168">
                  <c:v>0.10722548505899292</c:v>
                </c:pt>
                <c:pt idx="169">
                  <c:v>0.10292207461066429</c:v>
                </c:pt>
                <c:pt idx="170">
                  <c:v>9.8777301332647005E-2</c:v>
                </c:pt>
                <c:pt idx="171">
                  <c:v>9.4785665751654258E-2</c:v>
                </c:pt>
                <c:pt idx="172">
                  <c:v>9.0941855363583207E-2</c:v>
                </c:pt>
                <c:pt idx="173">
                  <c:v>8.7240738058129805E-2</c:v>
                </c:pt>
                <c:pt idx="174">
                  <c:v>8.367735579334476E-2</c:v>
                </c:pt>
                <c:pt idx="175">
                  <c:v>8.0246918509650336E-2</c:v>
                </c:pt>
                <c:pt idx="176">
                  <c:v>7.6944798273337806E-2</c:v>
                </c:pt>
                <c:pt idx="177">
                  <c:v>7.3766523640014417E-2</c:v>
                </c:pt>
                <c:pt idx="178">
                  <c:v>7.0707774228901968E-2</c:v>
                </c:pt>
                <c:pt idx="179">
                  <c:v>6.7764375499322377E-2</c:v>
                </c:pt>
                <c:pt idx="180">
                  <c:v>6.4932293721075368E-2</c:v>
                </c:pt>
                <c:pt idx="181">
                  <c:v>6.2207631130807045E-2</c:v>
                </c:pt>
                <c:pt idx="182">
                  <c:v>5.9586621266815992E-2</c:v>
                </c:pt>
                <c:pt idx="183">
                  <c:v>5.7065624475082101E-2</c:v>
                </c:pt>
                <c:pt idx="184">
                  <c:v>5.4641123579624098E-2</c:v>
                </c:pt>
                <c:pt idx="185">
                  <c:v>5.230971971059982E-2</c:v>
                </c:pt>
                <c:pt idx="186">
                  <c:v>5.006812828385758E-2</c:v>
                </c:pt>
                <c:pt idx="187">
                  <c:v>4.7913175125909382E-2</c:v>
                </c:pt>
                <c:pt idx="188">
                  <c:v>4.5841792738581293E-2</c:v>
                </c:pt>
                <c:pt idx="189">
                  <c:v>4.3851016697828593E-2</c:v>
                </c:pt>
                <c:pt idx="190">
                  <c:v>4.1937982181450624E-2</c:v>
                </c:pt>
                <c:pt idx="191">
                  <c:v>4.0099920620671789E-2</c:v>
                </c:pt>
                <c:pt idx="192">
                  <c:v>3.8334156470755006E-2</c:v>
                </c:pt>
                <c:pt idx="193">
                  <c:v>3.663810409604782E-2</c:v>
                </c:pt>
                <c:pt idx="194">
                  <c:v>3.5009264765016465E-2</c:v>
                </c:pt>
                <c:pt idx="195">
                  <c:v>3.344522375108408E-2</c:v>
                </c:pt>
                <c:pt idx="196">
                  <c:v>3.1943647535142422E-2</c:v>
                </c:pt>
                <c:pt idx="197">
                  <c:v>3.0502281105946012E-2</c:v>
                </c:pt>
                <c:pt idx="198">
                  <c:v>2.9118945354592338E-2</c:v>
                </c:pt>
                <c:pt idx="199">
                  <c:v>2.7791534559570192E-2</c:v>
                </c:pt>
                <c:pt idx="200">
                  <c:v>2.6518013958935299E-2</c:v>
                </c:pt>
                <c:pt idx="201">
                  <c:v>2.5296417406352186E-2</c:v>
                </c:pt>
                <c:pt idx="202">
                  <c:v>2.4124845107852767E-2</c:v>
                </c:pt>
                <c:pt idx="203">
                  <c:v>2.3001461436301947E-2</c:v>
                </c:pt>
                <c:pt idx="204">
                  <c:v>2.1924492820687504E-2</c:v>
                </c:pt>
                <c:pt idx="205">
                  <c:v>2.0892225707454623E-2</c:v>
                </c:pt>
                <c:pt idx="206">
                  <c:v>1.9903004591231368E-2</c:v>
                </c:pt>
                <c:pt idx="207">
                  <c:v>1.8955230112394025E-2</c:v>
                </c:pt>
                <c:pt idx="208">
                  <c:v>1.804735721902026E-2</c:v>
                </c:pt>
                <c:pt idx="209">
                  <c:v>1.7177893390882906E-2</c:v>
                </c:pt>
                <c:pt idx="210">
                  <c:v>1.6345396923224627E-2</c:v>
                </c:pt>
                <c:pt idx="211">
                  <c:v>1.554847526814811E-2</c:v>
                </c:pt>
                <c:pt idx="212">
                  <c:v>1.4785783431538285E-2</c:v>
                </c:pt>
                <c:pt idx="213">
                  <c:v>1.4056022423519662E-2</c:v>
                </c:pt>
                <c:pt idx="214">
                  <c:v>1.3357937760525658E-2</c:v>
                </c:pt>
                <c:pt idx="215">
                  <c:v>1.2690318017134527E-2</c:v>
                </c:pt>
                <c:pt idx="216">
                  <c:v>1.2051993425899509E-2</c:v>
                </c:pt>
                <c:pt idx="217">
                  <c:v>1.1441834523466357E-2</c:v>
                </c:pt>
                <c:pt idx="218">
                  <c:v>1.0858750841341859E-2</c:v>
                </c:pt>
                <c:pt idx="219">
                  <c:v>1.0301689639733189E-2</c:v>
                </c:pt>
                <c:pt idx="220">
                  <c:v>9.7696346829486587E-3</c:v>
                </c:pt>
                <c:pt idx="221">
                  <c:v>9.2616050548970652E-3</c:v>
                </c:pt>
                <c:pt idx="222">
                  <c:v>8.7766540132887347E-3</c:v>
                </c:pt>
                <c:pt idx="223">
                  <c:v>8.3138678811852454E-3</c:v>
                </c:pt>
                <c:pt idx="224">
                  <c:v>7.872364974603965E-3</c:v>
                </c:pt>
                <c:pt idx="225">
                  <c:v>7.4512945649285395E-3</c:v>
                </c:pt>
                <c:pt idx="226">
                  <c:v>7.0498358749205708E-3</c:v>
                </c:pt>
                <c:pt idx="227">
                  <c:v>6.6671971071804803E-3</c:v>
                </c:pt>
                <c:pt idx="228">
                  <c:v>6.3026145039414665E-3</c:v>
                </c:pt>
                <c:pt idx="229">
                  <c:v>5.9553514371245035E-3</c:v>
                </c:pt>
                <c:pt idx="230">
                  <c:v>5.624697527623913E-3</c:v>
                </c:pt>
                <c:pt idx="231">
                  <c:v>5.3099677928279574E-3</c:v>
                </c:pt>
                <c:pt idx="232">
                  <c:v>5.0105018214170764E-3</c:v>
                </c:pt>
                <c:pt idx="233">
                  <c:v>4.7256629745189137E-3</c:v>
                </c:pt>
                <c:pt idx="234">
                  <c:v>4.4548376123288861E-3</c:v>
                </c:pt>
                <c:pt idx="235">
                  <c:v>4.1974343453431298E-3</c:v>
                </c:pt>
                <c:pt idx="236">
                  <c:v>3.9528833093760455E-3</c:v>
                </c:pt>
                <c:pt idx="237">
                  <c:v>3.7206354635690932E-3</c:v>
                </c:pt>
                <c:pt idx="238">
                  <c:v>3.5001619106230447E-3</c:v>
                </c:pt>
                <c:pt idx="239">
                  <c:v>3.2909532385156323E-3</c:v>
                </c:pt>
                <c:pt idx="240">
                  <c:v>3.0925188829915465E-3</c:v>
                </c:pt>
                <c:pt idx="241">
                  <c:v>2.9043865101380491E-3</c:v>
                </c:pt>
                <c:pt idx="242">
                  <c:v>2.726101418383958E-3</c:v>
                </c:pt>
                <c:pt idx="243">
                  <c:v>2.5572259592818417E-3</c:v>
                </c:pt>
                <c:pt idx="244">
                  <c:v>2.3973389764591195E-3</c:v>
                </c:pt>
                <c:pt idx="245">
                  <c:v>2.2460352621413758E-3</c:v>
                </c:pt>
                <c:pt idx="246">
                  <c:v>2.1029250306755115E-3</c:v>
                </c:pt>
                <c:pt idx="247">
                  <c:v>1.9676334084985534E-3</c:v>
                </c:pt>
                <c:pt idx="248">
                  <c:v>1.8397999400187142E-3</c:v>
                </c:pt>
                <c:pt idx="249">
                  <c:v>1.7190781088917231E-3</c:v>
                </c:pt>
                <c:pt idx="250">
                  <c:v>1.6051348741964761E-3</c:v>
                </c:pt>
                <c:pt idx="251">
                  <c:v>1.4976502210283691E-3</c:v>
                </c:pt>
                <c:pt idx="252">
                  <c:v>1.3963167250468521E-3</c:v>
                </c:pt>
                <c:pt idx="253">
                  <c:v>1.3008391305298333E-3</c:v>
                </c:pt>
                <c:pt idx="254">
                  <c:v>1.2109339415018706E-3</c:v>
                </c:pt>
                <c:pt idx="255">
                  <c:v>1.1263290255189302E-3</c:v>
                </c:pt>
                <c:pt idx="256">
                  <c:v>1.0467632297058399E-3</c:v>
                </c:pt>
                <c:pt idx="257">
                  <c:v>9.7198600865836416E-4</c:v>
                </c:pt>
                <c:pt idx="258">
                  <c:v>9.0175706383095505E-4</c:v>
                </c:pt>
                <c:pt idx="259">
                  <c:v>8.3584599404850279E-4</c:v>
                </c:pt>
                <c:pt idx="260">
                  <c:v>7.7403195679072413E-4</c:v>
                </c:pt>
                <c:pt idx="261">
                  <c:v>7.161033399084466E-4</c:v>
                </c:pt>
                <c:pt idx="262">
                  <c:v>6.6185744344453442E-4</c:v>
                </c:pt>
                <c:pt idx="263">
                  <c:v>6.1110017124218455E-4</c:v>
                </c:pt>
                <c:pt idx="264">
                  <c:v>5.6364573203395514E-4</c:v>
                </c:pt>
                <c:pt idx="265">
                  <c:v>5.1931634971526979E-4</c:v>
                </c:pt>
                <c:pt idx="266">
                  <c:v>4.7794198251584501E-4</c:v>
                </c:pt>
                <c:pt idx="267">
                  <c:v>4.3936005079203331E-4</c:v>
                </c:pt>
                <c:pt idx="268">
                  <c:v>4.0341517317232252E-4</c:v>
                </c:pt>
                <c:pt idx="269">
                  <c:v>3.699589107969661E-4</c:v>
                </c:pt>
                <c:pt idx="270">
                  <c:v>3.3884951940112856E-4</c:v>
                </c:pt>
                <c:pt idx="271">
                  <c:v>3.0995170899939455E-4</c:v>
                </c:pt>
                <c:pt idx="272">
                  <c:v>2.8313641093715206E-4</c:v>
                </c:pt>
                <c:pt idx="273">
                  <c:v>2.5828055208223979E-4</c:v>
                </c:pt>
                <c:pt idx="274">
                  <c:v>2.3526683593746051E-4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BE-43E0-9A7B-94D3AC0D29BA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CC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CBE-43E0-9A7B-94D3AC0D29BA}"/>
              </c:ext>
            </c:extLst>
          </c:dPt>
          <c:xVal>
            <c:numRef>
              <c:f>Sheet1!$B$28</c:f>
              <c:numCache>
                <c:formatCode>0.000</c:formatCode>
                <c:ptCount val="1"/>
                <c:pt idx="0">
                  <c:v>6.4</c:v>
                </c:pt>
              </c:numCache>
            </c:numRef>
          </c:xVal>
          <c:yVal>
            <c:numRef>
              <c:f>Sheet1!$C$28</c:f>
              <c:numCache>
                <c:formatCode>0.000</c:formatCode>
                <c:ptCount val="1"/>
                <c:pt idx="0">
                  <c:v>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CBE-43E0-9A7B-94D3AC0D29BA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Sheet1!$F$28</c:f>
              <c:numCache>
                <c:formatCode>0.000</c:formatCode>
                <c:ptCount val="1"/>
                <c:pt idx="0">
                  <c:v>6.4</c:v>
                </c:pt>
              </c:numCache>
            </c:numRef>
          </c:xVal>
          <c:yVal>
            <c:numRef>
              <c:f>Sheet1!$G$28</c:f>
              <c:numCache>
                <c:formatCode>0.000</c:formatCode>
                <c:ptCount val="1"/>
                <c:pt idx="0">
                  <c:v>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CBE-43E0-9A7B-94D3AC0D29BA}"/>
            </c:ext>
          </c:extLst>
        </c:ser>
        <c:ser>
          <c:idx val="1"/>
          <c:order val="4"/>
          <c:tx>
            <c:v>Io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Sheet1!$B$33:$B$309</c:f>
              <c:numCache>
                <c:formatCode>0.000</c:formatCode>
                <c:ptCount val="27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8.0000000000000107</c:v>
                </c:pt>
                <c:pt idx="81">
                  <c:v>8.1000000000000103</c:v>
                </c:pt>
                <c:pt idx="82">
                  <c:v>8.2000000000000099</c:v>
                </c:pt>
                <c:pt idx="83">
                  <c:v>8.3000000000000096</c:v>
                </c:pt>
                <c:pt idx="84">
                  <c:v>8.4000000000000092</c:v>
                </c:pt>
                <c:pt idx="85">
                  <c:v>8.5000000000000107</c:v>
                </c:pt>
                <c:pt idx="86">
                  <c:v>8.6000000000000103</c:v>
                </c:pt>
                <c:pt idx="87">
                  <c:v>8.7000000000000099</c:v>
                </c:pt>
                <c:pt idx="88">
                  <c:v>8.8000000000000096</c:v>
                </c:pt>
                <c:pt idx="89">
                  <c:v>8.8888888888888893</c:v>
                </c:pt>
                <c:pt idx="90">
                  <c:v>8.8888888888888893</c:v>
                </c:pt>
                <c:pt idx="91">
                  <c:v>8.8888888888888893</c:v>
                </c:pt>
                <c:pt idx="92">
                  <c:v>8.8888888888888893</c:v>
                </c:pt>
                <c:pt idx="93">
                  <c:v>8.8888888888888893</c:v>
                </c:pt>
                <c:pt idx="94">
                  <c:v>8.8888888888888893</c:v>
                </c:pt>
                <c:pt idx="95">
                  <c:v>8.8888888888888893</c:v>
                </c:pt>
                <c:pt idx="96">
                  <c:v>8.8888888888888893</c:v>
                </c:pt>
                <c:pt idx="97">
                  <c:v>8.8888888888888893</c:v>
                </c:pt>
                <c:pt idx="98">
                  <c:v>8.8888888888888893</c:v>
                </c:pt>
                <c:pt idx="99">
                  <c:v>8.8888888888888893</c:v>
                </c:pt>
                <c:pt idx="100">
                  <c:v>8.8888888888888893</c:v>
                </c:pt>
                <c:pt idx="101">
                  <c:v>8.8888888888888893</c:v>
                </c:pt>
                <c:pt idx="102">
                  <c:v>8.8888888888888893</c:v>
                </c:pt>
                <c:pt idx="103">
                  <c:v>8.8888888888888893</c:v>
                </c:pt>
                <c:pt idx="104">
                  <c:v>8.8888888888888893</c:v>
                </c:pt>
                <c:pt idx="105">
                  <c:v>8.8888888888888893</c:v>
                </c:pt>
                <c:pt idx="106">
                  <c:v>8.8888888888888893</c:v>
                </c:pt>
                <c:pt idx="107">
                  <c:v>8.8888888888888893</c:v>
                </c:pt>
                <c:pt idx="108">
                  <c:v>8.8888888888888893</c:v>
                </c:pt>
                <c:pt idx="109">
                  <c:v>8.8888888888888893</c:v>
                </c:pt>
                <c:pt idx="110">
                  <c:v>8.8888888888888893</c:v>
                </c:pt>
                <c:pt idx="111">
                  <c:v>8.8888888888888893</c:v>
                </c:pt>
                <c:pt idx="112">
                  <c:v>8.8888888888888893</c:v>
                </c:pt>
                <c:pt idx="113">
                  <c:v>8.8888888888888893</c:v>
                </c:pt>
                <c:pt idx="114">
                  <c:v>8.8888888888888893</c:v>
                </c:pt>
                <c:pt idx="115">
                  <c:v>8.8888888888888893</c:v>
                </c:pt>
                <c:pt idx="116">
                  <c:v>8.8888888888888893</c:v>
                </c:pt>
                <c:pt idx="117">
                  <c:v>8.8888888888888893</c:v>
                </c:pt>
                <c:pt idx="118">
                  <c:v>8.8888888888888893</c:v>
                </c:pt>
                <c:pt idx="119">
                  <c:v>8.8888888888888893</c:v>
                </c:pt>
                <c:pt idx="120">
                  <c:v>8.8888888888888893</c:v>
                </c:pt>
                <c:pt idx="121">
                  <c:v>8.8888888888888893</c:v>
                </c:pt>
                <c:pt idx="122">
                  <c:v>8.8888888888888893</c:v>
                </c:pt>
                <c:pt idx="123">
                  <c:v>8.8888888888888893</c:v>
                </c:pt>
                <c:pt idx="124">
                  <c:v>8.8888888888888893</c:v>
                </c:pt>
                <c:pt idx="125">
                  <c:v>8.8888888888888893</c:v>
                </c:pt>
                <c:pt idx="126">
                  <c:v>8.8888888888888893</c:v>
                </c:pt>
                <c:pt idx="127">
                  <c:v>8.8888888888888893</c:v>
                </c:pt>
                <c:pt idx="128">
                  <c:v>8.8888888888888893</c:v>
                </c:pt>
                <c:pt idx="129">
                  <c:v>8.8888888888888893</c:v>
                </c:pt>
                <c:pt idx="130">
                  <c:v>8.8888888888888893</c:v>
                </c:pt>
                <c:pt idx="131">
                  <c:v>8.8888888888888893</c:v>
                </c:pt>
                <c:pt idx="132">
                  <c:v>8.8888888888888893</c:v>
                </c:pt>
                <c:pt idx="133">
                  <c:v>8.8888888888888893</c:v>
                </c:pt>
                <c:pt idx="134">
                  <c:v>8.8888888888888893</c:v>
                </c:pt>
                <c:pt idx="135">
                  <c:v>8.8888888888888893</c:v>
                </c:pt>
                <c:pt idx="136">
                  <c:v>8.8888888888888893</c:v>
                </c:pt>
                <c:pt idx="137">
                  <c:v>8.8888888888888893</c:v>
                </c:pt>
                <c:pt idx="138">
                  <c:v>8.8888888888888893</c:v>
                </c:pt>
                <c:pt idx="139">
                  <c:v>8.8888888888888893</c:v>
                </c:pt>
                <c:pt idx="140">
                  <c:v>8.8888888888888893</c:v>
                </c:pt>
                <c:pt idx="141">
                  <c:v>8.8888888888888893</c:v>
                </c:pt>
                <c:pt idx="142">
                  <c:v>8.8888888888888893</c:v>
                </c:pt>
                <c:pt idx="143">
                  <c:v>8.8888888888888893</c:v>
                </c:pt>
                <c:pt idx="144">
                  <c:v>8.8888888888888893</c:v>
                </c:pt>
                <c:pt idx="145">
                  <c:v>8.8888888888888893</c:v>
                </c:pt>
                <c:pt idx="146">
                  <c:v>8.8888888888888893</c:v>
                </c:pt>
                <c:pt idx="147">
                  <c:v>8.8888888888888893</c:v>
                </c:pt>
                <c:pt idx="148">
                  <c:v>8.8888888888888893</c:v>
                </c:pt>
                <c:pt idx="149">
                  <c:v>8.8888888888888893</c:v>
                </c:pt>
                <c:pt idx="150">
                  <c:v>8.8888888888888893</c:v>
                </c:pt>
                <c:pt idx="151">
                  <c:v>8.8888888888888893</c:v>
                </c:pt>
                <c:pt idx="152">
                  <c:v>8.8888888888888893</c:v>
                </c:pt>
                <c:pt idx="153">
                  <c:v>8.8888888888888893</c:v>
                </c:pt>
                <c:pt idx="154">
                  <c:v>8.8888888888888893</c:v>
                </c:pt>
                <c:pt idx="155">
                  <c:v>8.8888888888888893</c:v>
                </c:pt>
                <c:pt idx="156">
                  <c:v>8.8888888888888893</c:v>
                </c:pt>
                <c:pt idx="157">
                  <c:v>8.8888888888888893</c:v>
                </c:pt>
                <c:pt idx="158">
                  <c:v>8.8888888888888893</c:v>
                </c:pt>
                <c:pt idx="159">
                  <c:v>8.8888888888888893</c:v>
                </c:pt>
                <c:pt idx="160">
                  <c:v>8.8888888888888893</c:v>
                </c:pt>
                <c:pt idx="161">
                  <c:v>8.8888888888888893</c:v>
                </c:pt>
                <c:pt idx="162">
                  <c:v>8.8888888888888893</c:v>
                </c:pt>
                <c:pt idx="163">
                  <c:v>8.8888888888888893</c:v>
                </c:pt>
                <c:pt idx="164">
                  <c:v>8.8888888888888893</c:v>
                </c:pt>
                <c:pt idx="165">
                  <c:v>8.8888888888888893</c:v>
                </c:pt>
                <c:pt idx="166">
                  <c:v>8.8888888888888893</c:v>
                </c:pt>
                <c:pt idx="167">
                  <c:v>8.8888888888888893</c:v>
                </c:pt>
                <c:pt idx="168">
                  <c:v>8.8888888888888893</c:v>
                </c:pt>
                <c:pt idx="169">
                  <c:v>8.8888888888888893</c:v>
                </c:pt>
                <c:pt idx="170">
                  <c:v>8.8888888888888893</c:v>
                </c:pt>
                <c:pt idx="171">
                  <c:v>8.8888888888888893</c:v>
                </c:pt>
                <c:pt idx="172">
                  <c:v>8.8888888888888893</c:v>
                </c:pt>
                <c:pt idx="173">
                  <c:v>8.8888888888888893</c:v>
                </c:pt>
                <c:pt idx="174">
                  <c:v>8.8888888888888893</c:v>
                </c:pt>
                <c:pt idx="175">
                  <c:v>8.8888888888888893</c:v>
                </c:pt>
                <c:pt idx="176">
                  <c:v>8.8888888888888893</c:v>
                </c:pt>
                <c:pt idx="177">
                  <c:v>8.8888888888888893</c:v>
                </c:pt>
                <c:pt idx="178">
                  <c:v>8.8888888888888893</c:v>
                </c:pt>
                <c:pt idx="179">
                  <c:v>8.8888888888888893</c:v>
                </c:pt>
                <c:pt idx="180">
                  <c:v>8.8888888888888893</c:v>
                </c:pt>
                <c:pt idx="181">
                  <c:v>8.8888888888888893</c:v>
                </c:pt>
                <c:pt idx="182">
                  <c:v>8.8888888888888893</c:v>
                </c:pt>
                <c:pt idx="183">
                  <c:v>8.8888888888888893</c:v>
                </c:pt>
                <c:pt idx="184">
                  <c:v>8.8888888888888893</c:v>
                </c:pt>
                <c:pt idx="185">
                  <c:v>8.8888888888888893</c:v>
                </c:pt>
                <c:pt idx="186">
                  <c:v>8.8888888888888893</c:v>
                </c:pt>
                <c:pt idx="187">
                  <c:v>8.8888888888888893</c:v>
                </c:pt>
                <c:pt idx="188">
                  <c:v>8.8888888888888893</c:v>
                </c:pt>
                <c:pt idx="189">
                  <c:v>8.8888888888888893</c:v>
                </c:pt>
                <c:pt idx="190">
                  <c:v>8.8888888888888893</c:v>
                </c:pt>
                <c:pt idx="191">
                  <c:v>8.8888888888888893</c:v>
                </c:pt>
                <c:pt idx="192">
                  <c:v>8.8888888888888893</c:v>
                </c:pt>
                <c:pt idx="193">
                  <c:v>8.8888888888888893</c:v>
                </c:pt>
                <c:pt idx="194">
                  <c:v>8.8888888888888893</c:v>
                </c:pt>
                <c:pt idx="195">
                  <c:v>8.8888888888888893</c:v>
                </c:pt>
                <c:pt idx="196">
                  <c:v>8.8888888888888893</c:v>
                </c:pt>
                <c:pt idx="197">
                  <c:v>8.8888888888888893</c:v>
                </c:pt>
                <c:pt idx="198">
                  <c:v>8.8888888888888893</c:v>
                </c:pt>
                <c:pt idx="199">
                  <c:v>8.8888888888888893</c:v>
                </c:pt>
                <c:pt idx="200">
                  <c:v>8.8888888888888893</c:v>
                </c:pt>
                <c:pt idx="201">
                  <c:v>8.8888888888888893</c:v>
                </c:pt>
                <c:pt idx="202">
                  <c:v>8.8888888888888893</c:v>
                </c:pt>
                <c:pt idx="203">
                  <c:v>8.8888888888888893</c:v>
                </c:pt>
                <c:pt idx="204">
                  <c:v>8.8888888888888893</c:v>
                </c:pt>
                <c:pt idx="205">
                  <c:v>8.8888888888888893</c:v>
                </c:pt>
                <c:pt idx="206">
                  <c:v>8.8888888888888893</c:v>
                </c:pt>
                <c:pt idx="207">
                  <c:v>8.8888888888888893</c:v>
                </c:pt>
                <c:pt idx="208">
                  <c:v>8.8888888888888893</c:v>
                </c:pt>
                <c:pt idx="209">
                  <c:v>8.8888888888888893</c:v>
                </c:pt>
                <c:pt idx="210">
                  <c:v>8.8888888888888893</c:v>
                </c:pt>
                <c:pt idx="211">
                  <c:v>8.8888888888888893</c:v>
                </c:pt>
                <c:pt idx="212">
                  <c:v>8.8888888888888893</c:v>
                </c:pt>
                <c:pt idx="213">
                  <c:v>8.8888888888888893</c:v>
                </c:pt>
                <c:pt idx="214">
                  <c:v>8.8888888888888893</c:v>
                </c:pt>
                <c:pt idx="215">
                  <c:v>8.8888888888888893</c:v>
                </c:pt>
                <c:pt idx="216">
                  <c:v>8.8888888888888893</c:v>
                </c:pt>
                <c:pt idx="217">
                  <c:v>8.8888888888888893</c:v>
                </c:pt>
                <c:pt idx="218">
                  <c:v>8.8888888888888893</c:v>
                </c:pt>
                <c:pt idx="219">
                  <c:v>8.8888888888888893</c:v>
                </c:pt>
                <c:pt idx="220">
                  <c:v>8.8888888888888893</c:v>
                </c:pt>
                <c:pt idx="221">
                  <c:v>8.8888888888888893</c:v>
                </c:pt>
                <c:pt idx="222">
                  <c:v>8.8888888888888893</c:v>
                </c:pt>
                <c:pt idx="223">
                  <c:v>8.8888888888888893</c:v>
                </c:pt>
                <c:pt idx="224">
                  <c:v>8.8888888888888893</c:v>
                </c:pt>
                <c:pt idx="225">
                  <c:v>8.8888888888888893</c:v>
                </c:pt>
                <c:pt idx="226">
                  <c:v>8.8888888888888893</c:v>
                </c:pt>
                <c:pt idx="227">
                  <c:v>8.8888888888888893</c:v>
                </c:pt>
                <c:pt idx="228">
                  <c:v>8.8888888888888893</c:v>
                </c:pt>
                <c:pt idx="229">
                  <c:v>8.8888888888888893</c:v>
                </c:pt>
                <c:pt idx="230">
                  <c:v>8.8888888888888893</c:v>
                </c:pt>
                <c:pt idx="231">
                  <c:v>8.8888888888888893</c:v>
                </c:pt>
                <c:pt idx="232">
                  <c:v>8.8888888888888893</c:v>
                </c:pt>
                <c:pt idx="233">
                  <c:v>8.8888888888888893</c:v>
                </c:pt>
                <c:pt idx="234">
                  <c:v>8.8888888888888893</c:v>
                </c:pt>
                <c:pt idx="235">
                  <c:v>8.8888888888888893</c:v>
                </c:pt>
                <c:pt idx="236">
                  <c:v>8.8888888888888893</c:v>
                </c:pt>
                <c:pt idx="237">
                  <c:v>8.8888888888888893</c:v>
                </c:pt>
                <c:pt idx="238">
                  <c:v>8.8888888888888893</c:v>
                </c:pt>
                <c:pt idx="239">
                  <c:v>8.8888888888888893</c:v>
                </c:pt>
                <c:pt idx="240">
                  <c:v>8.8888888888888893</c:v>
                </c:pt>
                <c:pt idx="241">
                  <c:v>8.8888888888888893</c:v>
                </c:pt>
                <c:pt idx="242">
                  <c:v>8.8888888888888893</c:v>
                </c:pt>
                <c:pt idx="243">
                  <c:v>8.8888888888888893</c:v>
                </c:pt>
                <c:pt idx="244">
                  <c:v>8.8888888888888893</c:v>
                </c:pt>
                <c:pt idx="245">
                  <c:v>8.8888888888888893</c:v>
                </c:pt>
                <c:pt idx="246">
                  <c:v>8.8888888888888893</c:v>
                </c:pt>
                <c:pt idx="247">
                  <c:v>8.8888888888888893</c:v>
                </c:pt>
                <c:pt idx="248">
                  <c:v>8.8888888888888893</c:v>
                </c:pt>
                <c:pt idx="249">
                  <c:v>8.8888888888888893</c:v>
                </c:pt>
                <c:pt idx="250">
                  <c:v>8.8888888888888893</c:v>
                </c:pt>
                <c:pt idx="251">
                  <c:v>8.8888888888888893</c:v>
                </c:pt>
                <c:pt idx="252">
                  <c:v>8.8888888888888893</c:v>
                </c:pt>
                <c:pt idx="253">
                  <c:v>8.8888888888888893</c:v>
                </c:pt>
                <c:pt idx="254">
                  <c:v>8.8888888888888893</c:v>
                </c:pt>
                <c:pt idx="255">
                  <c:v>8.8888888888888893</c:v>
                </c:pt>
                <c:pt idx="256">
                  <c:v>8.8888888888888893</c:v>
                </c:pt>
                <c:pt idx="257">
                  <c:v>8.8888888888888893</c:v>
                </c:pt>
                <c:pt idx="258">
                  <c:v>8.8888888888888893</c:v>
                </c:pt>
                <c:pt idx="259">
                  <c:v>8.8888888888888893</c:v>
                </c:pt>
                <c:pt idx="260">
                  <c:v>8.8888888888888893</c:v>
                </c:pt>
                <c:pt idx="261">
                  <c:v>8.8888888888888893</c:v>
                </c:pt>
                <c:pt idx="262">
                  <c:v>8.8888888888888893</c:v>
                </c:pt>
                <c:pt idx="263">
                  <c:v>8.8888888888888893</c:v>
                </c:pt>
                <c:pt idx="264">
                  <c:v>8.8888888888888893</c:v>
                </c:pt>
                <c:pt idx="265">
                  <c:v>8.8888888888888893</c:v>
                </c:pt>
                <c:pt idx="266">
                  <c:v>8.8888888888888893</c:v>
                </c:pt>
                <c:pt idx="267">
                  <c:v>8.8888888888888893</c:v>
                </c:pt>
                <c:pt idx="268">
                  <c:v>8.8888888888888893</c:v>
                </c:pt>
                <c:pt idx="269">
                  <c:v>8.8888888888888893</c:v>
                </c:pt>
                <c:pt idx="270">
                  <c:v>8.8888888888888893</c:v>
                </c:pt>
                <c:pt idx="271">
                  <c:v>8.8888888888888893</c:v>
                </c:pt>
                <c:pt idx="272">
                  <c:v>8.8888888888888893</c:v>
                </c:pt>
                <c:pt idx="273">
                  <c:v>8.8888888888888893</c:v>
                </c:pt>
                <c:pt idx="274">
                  <c:v>8.8888888888888893</c:v>
                </c:pt>
                <c:pt idx="275">
                  <c:v>8.8888888888888893</c:v>
                </c:pt>
              </c:numCache>
            </c:numRef>
          </c:xVal>
          <c:yVal>
            <c:numRef>
              <c:f>Sheet1!$C$33:$C$308</c:f>
              <c:numCache>
                <c:formatCode>0.000</c:formatCode>
                <c:ptCount val="276"/>
                <c:pt idx="0">
                  <c:v>20</c:v>
                </c:pt>
                <c:pt idx="1">
                  <c:v>19.774999999999999</c:v>
                </c:pt>
                <c:pt idx="2">
                  <c:v>19.55</c:v>
                </c:pt>
                <c:pt idx="3">
                  <c:v>19.324999999999999</c:v>
                </c:pt>
                <c:pt idx="4">
                  <c:v>19.100000000000001</c:v>
                </c:pt>
                <c:pt idx="5">
                  <c:v>18.875</c:v>
                </c:pt>
                <c:pt idx="6">
                  <c:v>18.649999999999999</c:v>
                </c:pt>
                <c:pt idx="7">
                  <c:v>18.425000000000001</c:v>
                </c:pt>
                <c:pt idx="8">
                  <c:v>18.2</c:v>
                </c:pt>
                <c:pt idx="9">
                  <c:v>17.975000000000001</c:v>
                </c:pt>
                <c:pt idx="10">
                  <c:v>17.75</c:v>
                </c:pt>
                <c:pt idx="11">
                  <c:v>17.524999999999999</c:v>
                </c:pt>
                <c:pt idx="12">
                  <c:v>17.3</c:v>
                </c:pt>
                <c:pt idx="13">
                  <c:v>17.074999999999999</c:v>
                </c:pt>
                <c:pt idx="14">
                  <c:v>16.850000000000001</c:v>
                </c:pt>
                <c:pt idx="15">
                  <c:v>16.625</c:v>
                </c:pt>
                <c:pt idx="16">
                  <c:v>16.399999999999999</c:v>
                </c:pt>
                <c:pt idx="17">
                  <c:v>16.175000000000001</c:v>
                </c:pt>
                <c:pt idx="18">
                  <c:v>15.95</c:v>
                </c:pt>
                <c:pt idx="19">
                  <c:v>15.725000000000001</c:v>
                </c:pt>
                <c:pt idx="20">
                  <c:v>15.5</c:v>
                </c:pt>
                <c:pt idx="21">
                  <c:v>15.274999999999999</c:v>
                </c:pt>
                <c:pt idx="22">
                  <c:v>15.05</c:v>
                </c:pt>
                <c:pt idx="23">
                  <c:v>14.824999999999999</c:v>
                </c:pt>
                <c:pt idx="24">
                  <c:v>14.600000000000001</c:v>
                </c:pt>
                <c:pt idx="25">
                  <c:v>14.375</c:v>
                </c:pt>
                <c:pt idx="26">
                  <c:v>14.149999999999999</c:v>
                </c:pt>
                <c:pt idx="27">
                  <c:v>13.925000000000001</c:v>
                </c:pt>
                <c:pt idx="28">
                  <c:v>13.7</c:v>
                </c:pt>
                <c:pt idx="29">
                  <c:v>13.475000000000001</c:v>
                </c:pt>
                <c:pt idx="30">
                  <c:v>13.25</c:v>
                </c:pt>
                <c:pt idx="31">
                  <c:v>13.024999999999999</c:v>
                </c:pt>
                <c:pt idx="32">
                  <c:v>12.8</c:v>
                </c:pt>
                <c:pt idx="33">
                  <c:v>12.574999999999999</c:v>
                </c:pt>
                <c:pt idx="34">
                  <c:v>12.350000000000001</c:v>
                </c:pt>
                <c:pt idx="35">
                  <c:v>12.125</c:v>
                </c:pt>
                <c:pt idx="36">
                  <c:v>11.9</c:v>
                </c:pt>
                <c:pt idx="37">
                  <c:v>11.674999999999999</c:v>
                </c:pt>
                <c:pt idx="38">
                  <c:v>11.450000000000001</c:v>
                </c:pt>
                <c:pt idx="39">
                  <c:v>11.225</c:v>
                </c:pt>
                <c:pt idx="40">
                  <c:v>11</c:v>
                </c:pt>
                <c:pt idx="41">
                  <c:v>10.775</c:v>
                </c:pt>
                <c:pt idx="42">
                  <c:v>10.549999999999999</c:v>
                </c:pt>
                <c:pt idx="43">
                  <c:v>10.325000000000001</c:v>
                </c:pt>
                <c:pt idx="44">
                  <c:v>10.1</c:v>
                </c:pt>
                <c:pt idx="45">
                  <c:v>9.875</c:v>
                </c:pt>
                <c:pt idx="46">
                  <c:v>9.65</c:v>
                </c:pt>
                <c:pt idx="47">
                  <c:v>9.4249999999999989</c:v>
                </c:pt>
                <c:pt idx="48">
                  <c:v>9.2000000000000011</c:v>
                </c:pt>
                <c:pt idx="49">
                  <c:v>8.9749999999999996</c:v>
                </c:pt>
                <c:pt idx="50">
                  <c:v>8.75</c:v>
                </c:pt>
                <c:pt idx="51">
                  <c:v>8.5250000000000004</c:v>
                </c:pt>
                <c:pt idx="52">
                  <c:v>8.2999999999999989</c:v>
                </c:pt>
                <c:pt idx="53">
                  <c:v>8.0750000000000011</c:v>
                </c:pt>
                <c:pt idx="54">
                  <c:v>7.85</c:v>
                </c:pt>
                <c:pt idx="55">
                  <c:v>7.625</c:v>
                </c:pt>
                <c:pt idx="56">
                  <c:v>7.4</c:v>
                </c:pt>
                <c:pt idx="57">
                  <c:v>7.1749999999999989</c:v>
                </c:pt>
                <c:pt idx="58">
                  <c:v>6.9500000000000011</c:v>
                </c:pt>
                <c:pt idx="59">
                  <c:v>6.7249999999999996</c:v>
                </c:pt>
                <c:pt idx="60">
                  <c:v>6.5</c:v>
                </c:pt>
                <c:pt idx="61">
                  <c:v>6.2750000000000004</c:v>
                </c:pt>
                <c:pt idx="62">
                  <c:v>6.0499999999999989</c:v>
                </c:pt>
                <c:pt idx="63">
                  <c:v>5.8250000000000011</c:v>
                </c:pt>
                <c:pt idx="64">
                  <c:v>5.6</c:v>
                </c:pt>
                <c:pt idx="65">
                  <c:v>5.375</c:v>
                </c:pt>
                <c:pt idx="66">
                  <c:v>5.15</c:v>
                </c:pt>
                <c:pt idx="67">
                  <c:v>4.9249999999999989</c:v>
                </c:pt>
                <c:pt idx="68">
                  <c:v>4.7000000000000011</c:v>
                </c:pt>
                <c:pt idx="69">
                  <c:v>4.4749999999999996</c:v>
                </c:pt>
                <c:pt idx="70">
                  <c:v>4.25</c:v>
                </c:pt>
                <c:pt idx="71">
                  <c:v>4.0250000000000004</c:v>
                </c:pt>
                <c:pt idx="72">
                  <c:v>3.8000000000000007</c:v>
                </c:pt>
                <c:pt idx="73">
                  <c:v>3.5749999999999993</c:v>
                </c:pt>
                <c:pt idx="74">
                  <c:v>3.3499999999999979</c:v>
                </c:pt>
                <c:pt idx="75">
                  <c:v>3.125</c:v>
                </c:pt>
                <c:pt idx="76">
                  <c:v>2.9000000000000021</c:v>
                </c:pt>
                <c:pt idx="77">
                  <c:v>2.6750000000000007</c:v>
                </c:pt>
                <c:pt idx="78">
                  <c:v>2.4499999999999993</c:v>
                </c:pt>
                <c:pt idx="79">
                  <c:v>2.2249999999999979</c:v>
                </c:pt>
                <c:pt idx="80">
                  <c:v>1.9999999999999751</c:v>
                </c:pt>
                <c:pt idx="81">
                  <c:v>1.7749999999999773</c:v>
                </c:pt>
                <c:pt idx="82">
                  <c:v>1.5499999999999758</c:v>
                </c:pt>
                <c:pt idx="83">
                  <c:v>1.324999999999978</c:v>
                </c:pt>
                <c:pt idx="84">
                  <c:v>1.0999999999999801</c:v>
                </c:pt>
                <c:pt idx="85">
                  <c:v>0.87499999999997513</c:v>
                </c:pt>
                <c:pt idx="86">
                  <c:v>0.64999999999997726</c:v>
                </c:pt>
                <c:pt idx="87">
                  <c:v>0.42499999999997584</c:v>
                </c:pt>
                <c:pt idx="88">
                  <c:v>0.19999999999997797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CBE-43E0-9A7B-94D3AC0D29BA}"/>
            </c:ext>
          </c:extLst>
        </c:ser>
        <c:ser>
          <c:idx val="4"/>
          <c:order val="5"/>
          <c:tx>
            <c:v>Uo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Sheet1!$A$33:$A$307</c:f>
              <c:numCache>
                <c:formatCode>0.000</c:formatCode>
                <c:ptCount val="27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8.0000000000000107</c:v>
                </c:pt>
                <c:pt idx="81">
                  <c:v>8.1000000000000103</c:v>
                </c:pt>
                <c:pt idx="82">
                  <c:v>8.2000000000000099</c:v>
                </c:pt>
                <c:pt idx="83">
                  <c:v>8.3000000000000096</c:v>
                </c:pt>
                <c:pt idx="84">
                  <c:v>8.4000000000000092</c:v>
                </c:pt>
                <c:pt idx="85">
                  <c:v>8.5000000000000107</c:v>
                </c:pt>
                <c:pt idx="86">
                  <c:v>8.6000000000000103</c:v>
                </c:pt>
                <c:pt idx="87">
                  <c:v>8.7000000000000099</c:v>
                </c:pt>
                <c:pt idx="88">
                  <c:v>8.8000000000000096</c:v>
                </c:pt>
                <c:pt idx="89">
                  <c:v>8.9000000000000092</c:v>
                </c:pt>
                <c:pt idx="90">
                  <c:v>9.0000000000000107</c:v>
                </c:pt>
                <c:pt idx="91">
                  <c:v>9.1000000000000103</c:v>
                </c:pt>
                <c:pt idx="92">
                  <c:v>9.2000000000000099</c:v>
                </c:pt>
                <c:pt idx="93">
                  <c:v>9.3000000000000096</c:v>
                </c:pt>
                <c:pt idx="94">
                  <c:v>9.4000000000000092</c:v>
                </c:pt>
                <c:pt idx="95">
                  <c:v>9.5000000000000107</c:v>
                </c:pt>
                <c:pt idx="96">
                  <c:v>9.6000000000000103</c:v>
                </c:pt>
                <c:pt idx="97">
                  <c:v>9.7000000000000099</c:v>
                </c:pt>
                <c:pt idx="98">
                  <c:v>9.8000000000000096</c:v>
                </c:pt>
                <c:pt idx="99">
                  <c:v>9.9000000000000092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15.8000000000001</c:v>
                </c:pt>
                <c:pt idx="159">
                  <c:v>15.9000000000001</c:v>
                </c:pt>
                <c:pt idx="160">
                  <c:v>16</c:v>
                </c:pt>
                <c:pt idx="161">
                  <c:v>16.100000000000101</c:v>
                </c:pt>
                <c:pt idx="162">
                  <c:v>16.2</c:v>
                </c:pt>
                <c:pt idx="163">
                  <c:v>16.299999999999901</c:v>
                </c:pt>
                <c:pt idx="164">
                  <c:v>16.3999999999998</c:v>
                </c:pt>
                <c:pt idx="165">
                  <c:v>16.499999999999702</c:v>
                </c:pt>
                <c:pt idx="166">
                  <c:v>16.5999999999996</c:v>
                </c:pt>
                <c:pt idx="167">
                  <c:v>16.699999999999498</c:v>
                </c:pt>
                <c:pt idx="168">
                  <c:v>16.7999999999994</c:v>
                </c:pt>
                <c:pt idx="169">
                  <c:v>16.899999999999299</c:v>
                </c:pt>
                <c:pt idx="170">
                  <c:v>16.999999999999201</c:v>
                </c:pt>
                <c:pt idx="171">
                  <c:v>17.099999999999099</c:v>
                </c:pt>
                <c:pt idx="172">
                  <c:v>17.199999999999001</c:v>
                </c:pt>
                <c:pt idx="173">
                  <c:v>17.299999999998899</c:v>
                </c:pt>
                <c:pt idx="174">
                  <c:v>17.399999999998801</c:v>
                </c:pt>
                <c:pt idx="175">
                  <c:v>17.4999999999987</c:v>
                </c:pt>
                <c:pt idx="176">
                  <c:v>17.599999999998602</c:v>
                </c:pt>
                <c:pt idx="177">
                  <c:v>17.6999999999985</c:v>
                </c:pt>
                <c:pt idx="178">
                  <c:v>17.799999999998398</c:v>
                </c:pt>
                <c:pt idx="179">
                  <c:v>17.8999999999983</c:v>
                </c:pt>
                <c:pt idx="180">
                  <c:v>17.999999999998199</c:v>
                </c:pt>
                <c:pt idx="181">
                  <c:v>18.099999999998101</c:v>
                </c:pt>
                <c:pt idx="182">
                  <c:v>18.199999999997999</c:v>
                </c:pt>
                <c:pt idx="183">
                  <c:v>18.299999999997901</c:v>
                </c:pt>
                <c:pt idx="184">
                  <c:v>18.399999999997799</c:v>
                </c:pt>
                <c:pt idx="185">
                  <c:v>18.499999999997701</c:v>
                </c:pt>
                <c:pt idx="186">
                  <c:v>18.5999999999976</c:v>
                </c:pt>
                <c:pt idx="187">
                  <c:v>18.699999999997502</c:v>
                </c:pt>
                <c:pt idx="188">
                  <c:v>18.7999999999974</c:v>
                </c:pt>
                <c:pt idx="189">
                  <c:v>18.899999999997299</c:v>
                </c:pt>
                <c:pt idx="190">
                  <c:v>18.9999999999972</c:v>
                </c:pt>
                <c:pt idx="191">
                  <c:v>19.099999999997099</c:v>
                </c:pt>
                <c:pt idx="192">
                  <c:v>19.199999999997001</c:v>
                </c:pt>
                <c:pt idx="193">
                  <c:v>19.2999999999968</c:v>
                </c:pt>
                <c:pt idx="194">
                  <c:v>19.399999999996801</c:v>
                </c:pt>
                <c:pt idx="195">
                  <c:v>19.4999999999966</c:v>
                </c:pt>
                <c:pt idx="196">
                  <c:v>19.599999999996498</c:v>
                </c:pt>
                <c:pt idx="197">
                  <c:v>19.6999999999964</c:v>
                </c:pt>
                <c:pt idx="198">
                  <c:v>19.799999999996299</c:v>
                </c:pt>
                <c:pt idx="199">
                  <c:v>19.899999999996201</c:v>
                </c:pt>
                <c:pt idx="200">
                  <c:v>19.999999999996099</c:v>
                </c:pt>
                <c:pt idx="201">
                  <c:v>20.099999999996001</c:v>
                </c:pt>
                <c:pt idx="202">
                  <c:v>20.199999999995899</c:v>
                </c:pt>
                <c:pt idx="203">
                  <c:v>20.299999999995801</c:v>
                </c:pt>
                <c:pt idx="204">
                  <c:v>20.3999999999957</c:v>
                </c:pt>
                <c:pt idx="205">
                  <c:v>20.499999999995602</c:v>
                </c:pt>
                <c:pt idx="206">
                  <c:v>20.5999999999955</c:v>
                </c:pt>
                <c:pt idx="207">
                  <c:v>20.699999999995399</c:v>
                </c:pt>
                <c:pt idx="208">
                  <c:v>20.7999999999953</c:v>
                </c:pt>
                <c:pt idx="209">
                  <c:v>20.899999999995199</c:v>
                </c:pt>
                <c:pt idx="210">
                  <c:v>20.999999999995101</c:v>
                </c:pt>
                <c:pt idx="211">
                  <c:v>21.099999999994999</c:v>
                </c:pt>
                <c:pt idx="212">
                  <c:v>21.199999999994901</c:v>
                </c:pt>
                <c:pt idx="213">
                  <c:v>21.2999999999948</c:v>
                </c:pt>
                <c:pt idx="214">
                  <c:v>21.399999999994701</c:v>
                </c:pt>
                <c:pt idx="215">
                  <c:v>21.4999999999946</c:v>
                </c:pt>
                <c:pt idx="216">
                  <c:v>21.599999999994498</c:v>
                </c:pt>
                <c:pt idx="217">
                  <c:v>21.6999999999944</c:v>
                </c:pt>
                <c:pt idx="218">
                  <c:v>21.799999999994299</c:v>
                </c:pt>
                <c:pt idx="219">
                  <c:v>21.899999999994201</c:v>
                </c:pt>
                <c:pt idx="220">
                  <c:v>21.999999999994099</c:v>
                </c:pt>
                <c:pt idx="221">
                  <c:v>22.099999999994001</c:v>
                </c:pt>
                <c:pt idx="222">
                  <c:v>22.199999999993899</c:v>
                </c:pt>
                <c:pt idx="223">
                  <c:v>22.299999999993801</c:v>
                </c:pt>
                <c:pt idx="224">
                  <c:v>22.3999999999937</c:v>
                </c:pt>
                <c:pt idx="225">
                  <c:v>22.499999999993602</c:v>
                </c:pt>
                <c:pt idx="226">
                  <c:v>22.5999999999935</c:v>
                </c:pt>
                <c:pt idx="227">
                  <c:v>22.699999999993398</c:v>
                </c:pt>
                <c:pt idx="228">
                  <c:v>22.7999999999933</c:v>
                </c:pt>
                <c:pt idx="229">
                  <c:v>22.899999999993199</c:v>
                </c:pt>
                <c:pt idx="230">
                  <c:v>22.999999999993101</c:v>
                </c:pt>
                <c:pt idx="231">
                  <c:v>23.099999999992999</c:v>
                </c:pt>
                <c:pt idx="232">
                  <c:v>23.199999999992901</c:v>
                </c:pt>
                <c:pt idx="233">
                  <c:v>23.299999999992799</c:v>
                </c:pt>
                <c:pt idx="234">
                  <c:v>23.399999999992701</c:v>
                </c:pt>
                <c:pt idx="235">
                  <c:v>23.4999999999926</c:v>
                </c:pt>
                <c:pt idx="236">
                  <c:v>23.599999999992502</c:v>
                </c:pt>
                <c:pt idx="237">
                  <c:v>23.6999999999924</c:v>
                </c:pt>
                <c:pt idx="238">
                  <c:v>23.799999999992298</c:v>
                </c:pt>
                <c:pt idx="239">
                  <c:v>23.8999999999922</c:v>
                </c:pt>
                <c:pt idx="240">
                  <c:v>23.999999999992099</c:v>
                </c:pt>
                <c:pt idx="241">
                  <c:v>24.099999999992001</c:v>
                </c:pt>
                <c:pt idx="242">
                  <c:v>24.199999999991899</c:v>
                </c:pt>
                <c:pt idx="243">
                  <c:v>24.299999999991801</c:v>
                </c:pt>
                <c:pt idx="244">
                  <c:v>24.399999999991699</c:v>
                </c:pt>
                <c:pt idx="245">
                  <c:v>24.499999999991601</c:v>
                </c:pt>
                <c:pt idx="246">
                  <c:v>24.5999999999915</c:v>
                </c:pt>
                <c:pt idx="247">
                  <c:v>24.699999999991402</c:v>
                </c:pt>
                <c:pt idx="248">
                  <c:v>24.7999999999913</c:v>
                </c:pt>
                <c:pt idx="249">
                  <c:v>24.899999999991199</c:v>
                </c:pt>
                <c:pt idx="250">
                  <c:v>24.9999999999911</c:v>
                </c:pt>
                <c:pt idx="251">
                  <c:v>25.099999999990999</c:v>
                </c:pt>
                <c:pt idx="252">
                  <c:v>25.199999999990901</c:v>
                </c:pt>
                <c:pt idx="253">
                  <c:v>25.299999999990799</c:v>
                </c:pt>
                <c:pt idx="254">
                  <c:v>25.399999999990701</c:v>
                </c:pt>
                <c:pt idx="255">
                  <c:v>25.4999999999905</c:v>
                </c:pt>
                <c:pt idx="256">
                  <c:v>25.599999999990501</c:v>
                </c:pt>
                <c:pt idx="257">
                  <c:v>25.6999999999904</c:v>
                </c:pt>
                <c:pt idx="258">
                  <c:v>25.799999999990199</c:v>
                </c:pt>
                <c:pt idx="259">
                  <c:v>25.899999999990101</c:v>
                </c:pt>
                <c:pt idx="260">
                  <c:v>25.999999999989999</c:v>
                </c:pt>
                <c:pt idx="261">
                  <c:v>26.099999999989901</c:v>
                </c:pt>
                <c:pt idx="262">
                  <c:v>26.199999999989799</c:v>
                </c:pt>
                <c:pt idx="263">
                  <c:v>26.299999999989701</c:v>
                </c:pt>
                <c:pt idx="264">
                  <c:v>26.3999999999896</c:v>
                </c:pt>
                <c:pt idx="265">
                  <c:v>26.499999999989502</c:v>
                </c:pt>
                <c:pt idx="266">
                  <c:v>26.5999999999894</c:v>
                </c:pt>
                <c:pt idx="267">
                  <c:v>26.699999999989299</c:v>
                </c:pt>
                <c:pt idx="268">
                  <c:v>26.7999999999892</c:v>
                </c:pt>
                <c:pt idx="269">
                  <c:v>26.899999999989099</c:v>
                </c:pt>
                <c:pt idx="270">
                  <c:v>26.999999999989001</c:v>
                </c:pt>
                <c:pt idx="271">
                  <c:v>27.099999999988899</c:v>
                </c:pt>
                <c:pt idx="272">
                  <c:v>27.199999999988801</c:v>
                </c:pt>
                <c:pt idx="273">
                  <c:v>27.2999999999887</c:v>
                </c:pt>
                <c:pt idx="274">
                  <c:v>27.399999999988601</c:v>
                </c:pt>
              </c:numCache>
            </c:numRef>
          </c:xVal>
          <c:yVal>
            <c:numRef>
              <c:f>Sheet1!$L$33:$L$307</c:f>
              <c:numCache>
                <c:formatCode>0.000</c:formatCode>
                <c:ptCount val="275"/>
                <c:pt idx="0">
                  <c:v>3236.7450957275028</c:v>
                </c:pt>
                <c:pt idx="1">
                  <c:v>494.35591544071349</c:v>
                </c:pt>
                <c:pt idx="2">
                  <c:v>347.9440184588442</c:v>
                </c:pt>
                <c:pt idx="3">
                  <c:v>272.81526656467395</c:v>
                </c:pt>
                <c:pt idx="4">
                  <c:v>224.88490762340533</c:v>
                </c:pt>
                <c:pt idx="5">
                  <c:v>190.9767907951437</c:v>
                </c:pt>
                <c:pt idx="6">
                  <c:v>165.46471804261998</c:v>
                </c:pt>
                <c:pt idx="7">
                  <c:v>145.46161130812823</c:v>
                </c:pt>
                <c:pt idx="8">
                  <c:v>129.30531611866371</c:v>
                </c:pt>
                <c:pt idx="9">
                  <c:v>115.95961407941657</c:v>
                </c:pt>
                <c:pt idx="10">
                  <c:v>104.73950736498757</c:v>
                </c:pt>
                <c:pt idx="11">
                  <c:v>95.171287574401489</c:v>
                </c:pt>
                <c:pt idx="12">
                  <c:v>86.915413584852146</c:v>
                </c:pt>
                <c:pt idx="13">
                  <c:v>79.721304427947118</c:v>
                </c:pt>
                <c:pt idx="14">
                  <c:v>73.399492000093076</c:v>
                </c:pt>
                <c:pt idx="15">
                  <c:v>67.803751698015461</c:v>
                </c:pt>
                <c:pt idx="16">
                  <c:v>62.819235819010856</c:v>
                </c:pt>
                <c:pt idx="17">
                  <c:v>58.354359754628945</c:v>
                </c:pt>
                <c:pt idx="18">
                  <c:v>54.335112693652668</c:v>
                </c:pt>
                <c:pt idx="19">
                  <c:v>50.700979838910555</c:v>
                </c:pt>
                <c:pt idx="20">
                  <c:v>47.401962696157128</c:v>
                </c:pt>
                <c:pt idx="21">
                  <c:v>44.396364149063103</c:v>
                </c:pt>
                <c:pt idx="22">
                  <c:v>41.649116663329792</c:v>
                </c:pt>
                <c:pt idx="23">
                  <c:v>39.130502983014374</c:v>
                </c:pt>
                <c:pt idx="24">
                  <c:v>36.815164944206607</c:v>
                </c:pt>
                <c:pt idx="25">
                  <c:v>34.681326810963704</c:v>
                </c:pt>
                <c:pt idx="26">
                  <c:v>32.710180412745707</c:v>
                </c:pt>
                <c:pt idx="27">
                  <c:v>30.885393767247585</c:v>
                </c:pt>
                <c:pt idx="28">
                  <c:v>29.192714971394903</c:v>
                </c:pt>
                <c:pt idx="29">
                  <c:v>27.619650326924759</c:v>
                </c:pt>
                <c:pt idx="30">
                  <c:v>26.155200845579724</c:v>
                </c:pt>
                <c:pt idx="31">
                  <c:v>24.789645058389752</c:v>
                </c:pt>
                <c:pt idx="32">
                  <c:v>23.514358843442619</c:v>
                </c:pt>
                <c:pt idx="33">
                  <c:v>22.321665067941019</c:v>
                </c:pt>
                <c:pt idx="34">
                  <c:v>21.204707408514459</c:v>
                </c:pt>
                <c:pt idx="35">
                  <c:v>20.157343906171089</c:v>
                </c:pt>
                <c:pt idx="36">
                  <c:v>19.174056726801478</c:v>
                </c:pt>
                <c:pt idx="37">
                  <c:v>18.249875305229448</c:v>
                </c:pt>
                <c:pt idx="38">
                  <c:v>17.380310601653843</c:v>
                </c:pt>
                <c:pt idx="39">
                  <c:v>16.561298631538385</c:v>
                </c:pt>
                <c:pt idx="40">
                  <c:v>15.789151771417991</c:v>
                </c:pt>
                <c:pt idx="41">
                  <c:v>15.060516614501005</c:v>
                </c:pt>
                <c:pt idx="42">
                  <c:v>14.372337367006372</c:v>
                </c:pt>
                <c:pt idx="43">
                  <c:v>13.721823950761634</c:v>
                </c:pt>
                <c:pt idx="44">
                  <c:v>13.106424118774751</c:v>
                </c:pt>
                <c:pt idx="45">
                  <c:v>12.523799005255093</c:v>
                </c:pt>
                <c:pt idx="46">
                  <c:v>11.971801625302163</c:v>
                </c:pt>
                <c:pt idx="47">
                  <c:v>11.448457916411042</c:v>
                </c:pt>
                <c:pt idx="48">
                  <c:v>10.951949977357033</c:v>
                </c:pt>
                <c:pt idx="49">
                  <c:v>10.480601212516856</c:v>
                </c:pt>
                <c:pt idx="50">
                  <c:v>10.032863133315754</c:v>
                </c:pt>
                <c:pt idx="51">
                  <c:v>9.6073036048964742</c:v>
                </c:pt>
                <c:pt idx="52">
                  <c:v>9.2025963565974216</c:v>
                </c:pt>
                <c:pt idx="53">
                  <c:v>8.8175116004548855</c:v>
                </c:pt>
                <c:pt idx="54">
                  <c:v>8.4509076235574447</c:v>
                </c:pt>
                <c:pt idx="55">
                  <c:v>8.1017232383704503</c:v>
                </c:pt>
                <c:pt idx="56">
                  <c:v>7.7689709906703692</c:v>
                </c:pt>
                <c:pt idx="57">
                  <c:v>7.4517310379473356</c:v>
                </c:pt>
                <c:pt idx="58">
                  <c:v>7.1491456224189056</c:v>
                </c:pt>
                <c:pt idx="59">
                  <c:v>6.8604140724622003</c:v>
                </c:pt>
                <c:pt idx="60">
                  <c:v>6.5847882745697</c:v>
                </c:pt>
                <c:pt idx="61">
                  <c:v>6.3215685650765998</c:v>
                </c:pt>
                <c:pt idx="62">
                  <c:v>6.0700999970729068</c:v>
                </c:pt>
                <c:pt idx="63">
                  <c:v>5.8297689432470428</c:v>
                </c:pt>
                <c:pt idx="64">
                  <c:v>5.6000000000324697</c:v>
                </c:pt>
                <c:pt idx="65">
                  <c:v>5.3802531624499474</c:v>
                </c:pt>
                <c:pt idx="66">
                  <c:v>5.1700212425386942</c:v>
                </c:pt>
                <c:pt idx="67">
                  <c:v>4.968827507327763</c:v>
                </c:pt>
                <c:pt idx="68">
                  <c:v>4.7762235149722239</c:v>
                </c:pt>
                <c:pt idx="69">
                  <c:v>4.5917871300230395</c:v>
                </c:pt>
                <c:pt idx="70">
                  <c:v>4.4151207008576883</c:v>
                </c:pt>
                <c:pt idx="71">
                  <c:v>4.2458493841097518</c:v>
                </c:pt>
                <c:pt idx="72">
                  <c:v>4.083619602532143</c:v>
                </c:pt>
                <c:pt idx="73">
                  <c:v>3.9280976241381285</c:v>
                </c:pt>
                <c:pt idx="74">
                  <c:v>3.7789682517115564</c:v>
                </c:pt>
                <c:pt idx="75">
                  <c:v>3.6359336128823898</c:v>
                </c:pt>
                <c:pt idx="76">
                  <c:v>3.4987120419440796</c:v>
                </c:pt>
                <c:pt idx="77">
                  <c:v>3.3670370454611582</c:v>
                </c:pt>
                <c:pt idx="78">
                  <c:v>3.2406563444911622</c:v>
                </c:pt>
                <c:pt idx="79">
                  <c:v>3.1193309869367463</c:v>
                </c:pt>
                <c:pt idx="80">
                  <c:v>3.0028345241618175</c:v>
                </c:pt>
                <c:pt idx="81">
                  <c:v>2.8909522465576978</c:v>
                </c:pt>
                <c:pt idx="82">
                  <c:v>2.7834804732396736</c:v>
                </c:pt>
                <c:pt idx="83">
                  <c:v>2.6802258914981398</c:v>
                </c:pt>
                <c:pt idx="84">
                  <c:v>2.5810049420263308</c:v>
                </c:pt>
                <c:pt idx="85">
                  <c:v>2.4856432463044604</c:v>
                </c:pt>
                <c:pt idx="86">
                  <c:v>2.3939750728424651</c:v>
                </c:pt>
                <c:pt idx="87">
                  <c:v>2.3058428392734025</c:v>
                </c:pt>
                <c:pt idx="88">
                  <c:v>2.2210966475518816</c:v>
                </c:pt>
                <c:pt idx="89">
                  <c:v>2.1395938497480196</c:v>
                </c:pt>
                <c:pt idx="90">
                  <c:v>2.0611986421415813</c:v>
                </c:pt>
                <c:pt idx="91">
                  <c:v>1.9857816855146249</c:v>
                </c:pt>
                <c:pt idx="92">
                  <c:v>1.9132197497162871</c:v>
                </c:pt>
                <c:pt idx="93">
                  <c:v>1.8433953807327161</c:v>
                </c:pt>
                <c:pt idx="94">
                  <c:v>1.7761965886398257</c:v>
                </c:pt>
                <c:pt idx="95">
                  <c:v>1.7115165549477682</c:v>
                </c:pt>
                <c:pt idx="96">
                  <c:v>1.6492533579659447</c:v>
                </c:pt>
                <c:pt idx="97">
                  <c:v>1.5893097149260804</c:v>
                </c:pt>
                <c:pt idx="98">
                  <c:v>1.5315927397004663</c:v>
                </c:pt>
                <c:pt idx="99">
                  <c:v>1.4760137150429751</c:v>
                </c:pt>
                <c:pt idx="100">
                  <c:v>1.4224878783633987</c:v>
                </c:pt>
                <c:pt idx="101">
                  <c:v>1.3709342201212578</c:v>
                </c:pt>
                <c:pt idx="102">
                  <c:v>1.3212752939946544</c:v>
                </c:pt>
                <c:pt idx="103">
                  <c:v>1.2734370380430937</c:v>
                </c:pt>
                <c:pt idx="104">
                  <c:v>1.227348606141349</c:v>
                </c:pt>
                <c:pt idx="105">
                  <c:v>1.1829422090149087</c:v>
                </c:pt>
                <c:pt idx="106">
                  <c:v>1.1401529642563939</c:v>
                </c:pt>
                <c:pt idx="107">
                  <c:v>1.0989187547474444</c:v>
                </c:pt>
                <c:pt idx="108">
                  <c:v>1.059180094951871</c:v>
                </c:pt>
                <c:pt idx="109">
                  <c:v>1.0208800045839925</c:v>
                </c:pt>
                <c:pt idx="110">
                  <c:v>0.9839638891911946</c:v>
                </c:pt>
                <c:pt idx="111">
                  <c:v>0.94837942722191593</c:v>
                </c:pt>
                <c:pt idx="112">
                  <c:v>0.91407646318024849</c:v>
                </c:pt>
                <c:pt idx="113">
                  <c:v>0.88100690649570268</c:v>
                </c:pt>
                <c:pt idx="114">
                  <c:v>0.84912463576219399</c:v>
                </c:pt>
                <c:pt idx="115">
                  <c:v>0.81838540802366622</c:v>
                </c:pt>
                <c:pt idx="116">
                  <c:v>0.78874677280562877</c:v>
                </c:pt>
                <c:pt idx="117">
                  <c:v>0.76016799061177809</c:v>
                </c:pt>
                <c:pt idx="118">
                  <c:v>0.73260995562368647</c:v>
                </c:pt>
                <c:pt idx="119">
                  <c:v>0.70603512235859212</c:v>
                </c:pt>
                <c:pt idx="120">
                  <c:v>0.68040743605636689</c:v>
                </c:pt>
                <c:pt idx="121">
                  <c:v>0.65569226658166513</c:v>
                </c:pt>
                <c:pt idx="122">
                  <c:v>0.63185634564078563</c:v>
                </c:pt>
                <c:pt idx="123">
                  <c:v>0.60886770712578409</c:v>
                </c:pt>
                <c:pt idx="124">
                  <c:v>0.58669563041010953</c:v>
                </c:pt>
                <c:pt idx="125">
                  <c:v>0.56531058643111776</c:v>
                </c:pt>
                <c:pt idx="126">
                  <c:v>0.54468418640512672</c:v>
                </c:pt>
                <c:pt idx="127">
                  <c:v>0.52478913303013963</c:v>
                </c:pt>
                <c:pt idx="128">
                  <c:v>0.50559917404040666</c:v>
                </c:pt>
                <c:pt idx="129">
                  <c:v>0.48708905798514518</c:v>
                </c:pt>
                <c:pt idx="130">
                  <c:v>0.46923449211161888</c:v>
                </c:pt>
                <c:pt idx="131">
                  <c:v>0.45201210223987592</c:v>
                </c:pt>
                <c:pt idx="132">
                  <c:v>0.43539939452325743</c:v>
                </c:pt>
                <c:pt idx="133">
                  <c:v>0.41937471899504747</c:v>
                </c:pt>
                <c:pt idx="134">
                  <c:v>0.40391723480752711</c:v>
                </c:pt>
                <c:pt idx="135">
                  <c:v>0.38900687707515724</c:v>
                </c:pt>
                <c:pt idx="136">
                  <c:v>0.3746243252387978</c:v>
                </c:pt>
                <c:pt idx="137">
                  <c:v>0.3607509728726575</c:v>
                </c:pt>
                <c:pt idx="138">
                  <c:v>0.34736889886013217</c:v>
                </c:pt>
                <c:pt idx="139">
                  <c:v>0.33446083986895608</c:v>
                </c:pt>
                <c:pt idx="140">
                  <c:v>0.32201016406002431</c:v>
                </c:pt>
                <c:pt idx="141">
                  <c:v>0.31000084596788541</c:v>
                </c:pt>
                <c:pt idx="142">
                  <c:v>0.2984174424944826</c:v>
                </c:pt>
                <c:pt idx="143">
                  <c:v>0.28724506996085469</c:v>
                </c:pt>
                <c:pt idx="144">
                  <c:v>0.27646938216465033</c:v>
                </c:pt>
                <c:pt idx="145">
                  <c:v>0.26607654939414394</c:v>
                </c:pt>
                <c:pt idx="146">
                  <c:v>0.25605323835210353</c:v>
                </c:pt>
                <c:pt idx="147">
                  <c:v>0.24638659294546306</c:v>
                </c:pt>
                <c:pt idx="148">
                  <c:v>0.23706421589905502</c:v>
                </c:pt>
                <c:pt idx="149">
                  <c:v>0.2280741511539553</c:v>
                </c:pt>
                <c:pt idx="150">
                  <c:v>0.21940486701303288</c:v>
                </c:pt>
                <c:pt idx="151">
                  <c:v>0.21104523999836536</c:v>
                </c:pt>
                <c:pt idx="152">
                  <c:v>0.20298453938694275</c:v>
                </c:pt>
                <c:pt idx="153">
                  <c:v>0.19521241239292378</c:v>
                </c:pt>
                <c:pt idx="154">
                  <c:v>0.18771886996631726</c:v>
                </c:pt>
                <c:pt idx="155">
                  <c:v>0.18049427317951766</c:v>
                </c:pt>
                <c:pt idx="156">
                  <c:v>0.17352932017464087</c:v>
                </c:pt>
                <c:pt idx="157">
                  <c:v>0.16681503364591532</c:v>
                </c:pt>
                <c:pt idx="158">
                  <c:v>0.16034274883277153</c:v>
                </c:pt>
                <c:pt idx="159">
                  <c:v>0.15410410200047928</c:v>
                </c:pt>
                <c:pt idx="160">
                  <c:v>0.1480910193862662</c:v>
                </c:pt>
                <c:pt idx="161">
                  <c:v>0.14229570659010132</c:v>
                </c:pt>
                <c:pt idx="162">
                  <c:v>0.13671063839034048</c:v>
                </c:pt>
                <c:pt idx="163">
                  <c:v>0.13132854896515198</c:v>
                </c:pt>
                <c:pt idx="164">
                  <c:v>0.12614242250205118</c:v>
                </c:pt>
                <c:pt idx="165">
                  <c:v>0.1211454841782944</c:v>
                </c:pt>
                <c:pt idx="166">
                  <c:v>0.11633119149598455</c:v>
                </c:pt>
                <c:pt idx="167">
                  <c:v>0.11169322595641841</c:v>
                </c:pt>
                <c:pt idx="168">
                  <c:v>0.10722548505899292</c:v>
                </c:pt>
                <c:pt idx="169">
                  <c:v>0.10292207461066429</c:v>
                </c:pt>
                <c:pt idx="170">
                  <c:v>9.8777301332647005E-2</c:v>
                </c:pt>
                <c:pt idx="171">
                  <c:v>9.4785665751654258E-2</c:v>
                </c:pt>
                <c:pt idx="172">
                  <c:v>9.0941855363583207E-2</c:v>
                </c:pt>
                <c:pt idx="173">
                  <c:v>8.7240738058129805E-2</c:v>
                </c:pt>
                <c:pt idx="174">
                  <c:v>8.367735579334476E-2</c:v>
                </c:pt>
                <c:pt idx="175">
                  <c:v>8.0246918509650336E-2</c:v>
                </c:pt>
                <c:pt idx="176">
                  <c:v>7.6944798273337806E-2</c:v>
                </c:pt>
                <c:pt idx="177">
                  <c:v>7.3766523640014417E-2</c:v>
                </c:pt>
                <c:pt idx="178">
                  <c:v>7.0707774228901968E-2</c:v>
                </c:pt>
                <c:pt idx="179">
                  <c:v>6.7764375499322377E-2</c:v>
                </c:pt>
                <c:pt idx="180">
                  <c:v>6.4932293721075368E-2</c:v>
                </c:pt>
                <c:pt idx="181">
                  <c:v>6.2207631130807045E-2</c:v>
                </c:pt>
                <c:pt idx="182">
                  <c:v>5.9586621266815992E-2</c:v>
                </c:pt>
                <c:pt idx="183">
                  <c:v>5.7065624475082101E-2</c:v>
                </c:pt>
                <c:pt idx="184">
                  <c:v>5.4641123579624098E-2</c:v>
                </c:pt>
                <c:pt idx="185">
                  <c:v>5.230971971059982E-2</c:v>
                </c:pt>
                <c:pt idx="186">
                  <c:v>5.006812828385758E-2</c:v>
                </c:pt>
                <c:pt idx="187">
                  <c:v>4.7913175125909382E-2</c:v>
                </c:pt>
                <c:pt idx="188">
                  <c:v>4.5841792738581293E-2</c:v>
                </c:pt>
                <c:pt idx="189">
                  <c:v>4.3851016697828593E-2</c:v>
                </c:pt>
                <c:pt idx="190">
                  <c:v>4.1937982181450624E-2</c:v>
                </c:pt>
                <c:pt idx="191">
                  <c:v>4.0099920620671789E-2</c:v>
                </c:pt>
                <c:pt idx="192">
                  <c:v>3.8334156470755006E-2</c:v>
                </c:pt>
                <c:pt idx="193">
                  <c:v>3.663810409604782E-2</c:v>
                </c:pt>
                <c:pt idx="194">
                  <c:v>3.5009264765016465E-2</c:v>
                </c:pt>
                <c:pt idx="195">
                  <c:v>3.344522375108408E-2</c:v>
                </c:pt>
                <c:pt idx="196">
                  <c:v>3.1943647535142422E-2</c:v>
                </c:pt>
                <c:pt idx="197">
                  <c:v>3.0502281105946012E-2</c:v>
                </c:pt>
                <c:pt idx="198">
                  <c:v>2.9118945354592338E-2</c:v>
                </c:pt>
                <c:pt idx="199">
                  <c:v>2.7791534559570192E-2</c:v>
                </c:pt>
                <c:pt idx="200">
                  <c:v>2.6518013958935299E-2</c:v>
                </c:pt>
                <c:pt idx="201">
                  <c:v>2.5296417406352186E-2</c:v>
                </c:pt>
                <c:pt idx="202">
                  <c:v>2.4124845107852767E-2</c:v>
                </c:pt>
                <c:pt idx="203">
                  <c:v>2.3001461436301947E-2</c:v>
                </c:pt>
                <c:pt idx="204">
                  <c:v>2.1924492820687504E-2</c:v>
                </c:pt>
                <c:pt idx="205">
                  <c:v>2.0892225707454623E-2</c:v>
                </c:pt>
                <c:pt idx="206">
                  <c:v>1.9903004591231368E-2</c:v>
                </c:pt>
                <c:pt idx="207">
                  <c:v>1.8955230112394025E-2</c:v>
                </c:pt>
                <c:pt idx="208">
                  <c:v>1.804735721902026E-2</c:v>
                </c:pt>
                <c:pt idx="209">
                  <c:v>1.7177893390882906E-2</c:v>
                </c:pt>
                <c:pt idx="210">
                  <c:v>1.6345396923224627E-2</c:v>
                </c:pt>
                <c:pt idx="211">
                  <c:v>1.554847526814811E-2</c:v>
                </c:pt>
                <c:pt idx="212">
                  <c:v>1.4785783431538285E-2</c:v>
                </c:pt>
                <c:pt idx="213">
                  <c:v>1.4056022423519662E-2</c:v>
                </c:pt>
                <c:pt idx="214">
                  <c:v>1.3357937760525658E-2</c:v>
                </c:pt>
                <c:pt idx="215">
                  <c:v>1.2690318017134527E-2</c:v>
                </c:pt>
                <c:pt idx="216">
                  <c:v>1.2051993425899509E-2</c:v>
                </c:pt>
                <c:pt idx="217">
                  <c:v>1.1441834523466357E-2</c:v>
                </c:pt>
                <c:pt idx="218">
                  <c:v>1.0858750841341859E-2</c:v>
                </c:pt>
                <c:pt idx="219">
                  <c:v>1.0301689639733189E-2</c:v>
                </c:pt>
                <c:pt idx="220">
                  <c:v>9.7696346829486587E-3</c:v>
                </c:pt>
                <c:pt idx="221">
                  <c:v>9.2616050548970652E-3</c:v>
                </c:pt>
                <c:pt idx="222">
                  <c:v>8.7766540132887347E-3</c:v>
                </c:pt>
                <c:pt idx="223">
                  <c:v>8.3138678811852454E-3</c:v>
                </c:pt>
                <c:pt idx="224">
                  <c:v>7.872364974603965E-3</c:v>
                </c:pt>
                <c:pt idx="225">
                  <c:v>7.4512945649285395E-3</c:v>
                </c:pt>
                <c:pt idx="226">
                  <c:v>7.0498358749205708E-3</c:v>
                </c:pt>
                <c:pt idx="227">
                  <c:v>6.6671971071804803E-3</c:v>
                </c:pt>
                <c:pt idx="228">
                  <c:v>6.3026145039414665E-3</c:v>
                </c:pt>
                <c:pt idx="229">
                  <c:v>5.9553514371245035E-3</c:v>
                </c:pt>
                <c:pt idx="230">
                  <c:v>5.624697527623913E-3</c:v>
                </c:pt>
                <c:pt idx="231">
                  <c:v>5.3099677928279574E-3</c:v>
                </c:pt>
                <c:pt idx="232">
                  <c:v>5.0105018214170764E-3</c:v>
                </c:pt>
                <c:pt idx="233">
                  <c:v>4.7256629745189137E-3</c:v>
                </c:pt>
                <c:pt idx="234">
                  <c:v>4.4548376123288861E-3</c:v>
                </c:pt>
                <c:pt idx="235">
                  <c:v>4.1974343453431298E-3</c:v>
                </c:pt>
                <c:pt idx="236">
                  <c:v>3.9528833093760455E-3</c:v>
                </c:pt>
                <c:pt idx="237">
                  <c:v>3.7206354635690932E-3</c:v>
                </c:pt>
                <c:pt idx="238">
                  <c:v>3.5001619106230447E-3</c:v>
                </c:pt>
                <c:pt idx="239">
                  <c:v>3.2909532385156323E-3</c:v>
                </c:pt>
                <c:pt idx="240">
                  <c:v>3.0925188829915465E-3</c:v>
                </c:pt>
                <c:pt idx="241">
                  <c:v>2.9043865101380491E-3</c:v>
                </c:pt>
                <c:pt idx="242">
                  <c:v>2.726101418383958E-3</c:v>
                </c:pt>
                <c:pt idx="243">
                  <c:v>2.5572259592818417E-3</c:v>
                </c:pt>
                <c:pt idx="244">
                  <c:v>2.3973389764591195E-3</c:v>
                </c:pt>
                <c:pt idx="245">
                  <c:v>2.2460352621413758E-3</c:v>
                </c:pt>
                <c:pt idx="246">
                  <c:v>2.1029250306755115E-3</c:v>
                </c:pt>
                <c:pt idx="247">
                  <c:v>1.9676334084985534E-3</c:v>
                </c:pt>
                <c:pt idx="248">
                  <c:v>1.8397999400187142E-3</c:v>
                </c:pt>
                <c:pt idx="249">
                  <c:v>1.7190781088917231E-3</c:v>
                </c:pt>
                <c:pt idx="250">
                  <c:v>1.6051348741964761E-3</c:v>
                </c:pt>
                <c:pt idx="251">
                  <c:v>1.4976502210283691E-3</c:v>
                </c:pt>
                <c:pt idx="252">
                  <c:v>1.3963167250468521E-3</c:v>
                </c:pt>
                <c:pt idx="253">
                  <c:v>1.3008391305298333E-3</c:v>
                </c:pt>
                <c:pt idx="254">
                  <c:v>1.2109339415018706E-3</c:v>
                </c:pt>
                <c:pt idx="255">
                  <c:v>1.1263290255189302E-3</c:v>
                </c:pt>
                <c:pt idx="256">
                  <c:v>1.0467632297058399E-3</c:v>
                </c:pt>
                <c:pt idx="257">
                  <c:v>9.7198600865836416E-4</c:v>
                </c:pt>
                <c:pt idx="258">
                  <c:v>9.0175706383095505E-4</c:v>
                </c:pt>
                <c:pt idx="259">
                  <c:v>8.3584599404850279E-4</c:v>
                </c:pt>
                <c:pt idx="260">
                  <c:v>7.7403195679072413E-4</c:v>
                </c:pt>
                <c:pt idx="261">
                  <c:v>7.161033399084466E-4</c:v>
                </c:pt>
                <c:pt idx="262">
                  <c:v>6.6185744344453442E-4</c:v>
                </c:pt>
                <c:pt idx="263">
                  <c:v>6.1110017124218455E-4</c:v>
                </c:pt>
                <c:pt idx="264">
                  <c:v>5.6364573203395514E-4</c:v>
                </c:pt>
                <c:pt idx="265">
                  <c:v>5.1931634971526979E-4</c:v>
                </c:pt>
                <c:pt idx="266">
                  <c:v>4.7794198251584501E-4</c:v>
                </c:pt>
                <c:pt idx="267">
                  <c:v>4.3936005079203331E-4</c:v>
                </c:pt>
                <c:pt idx="268">
                  <c:v>4.0341517317232252E-4</c:v>
                </c:pt>
                <c:pt idx="269">
                  <c:v>3.699589107969661E-4</c:v>
                </c:pt>
                <c:pt idx="270">
                  <c:v>3.3884951940112856E-4</c:v>
                </c:pt>
                <c:pt idx="271">
                  <c:v>3.0995170899939455E-4</c:v>
                </c:pt>
                <c:pt idx="272">
                  <c:v>2.8313641093715206E-4</c:v>
                </c:pt>
                <c:pt idx="273">
                  <c:v>2.5828055208223979E-4</c:v>
                </c:pt>
                <c:pt idx="274">
                  <c:v>2.3526683593746051E-4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CBE-43E0-9A7B-94D3AC0D29BA}"/>
            </c:ext>
          </c:extLst>
        </c:ser>
        <c:ser>
          <c:idx val="6"/>
          <c:order val="6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Sheet1!$K$28:$K$30</c:f>
              <c:numCache>
                <c:formatCode>General</c:formatCode>
                <c:ptCount val="3"/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CBE-43E0-9A7B-94D3AC0D29BA}"/>
            </c:ext>
          </c:extLst>
        </c:ser>
        <c:ser>
          <c:idx val="7"/>
          <c:order val="7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CBE-43E0-9A7B-94D3AC0D29BA}"/>
            </c:ext>
          </c:extLst>
        </c:ser>
        <c:ser>
          <c:idx val="8"/>
          <c:order val="8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Sheet1!$P$28:$P$28</c:f>
              <c:numCache>
                <c:formatCode>General</c:formatCode>
                <c:ptCount val="1"/>
              </c:numCache>
            </c:numRef>
          </c:xVal>
          <c:yVal>
            <c:numRef>
              <c:f>Sheet1!$K$26:$K$27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CBE-43E0-9A7B-94D3AC0D2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175736"/>
        <c:axId val="1"/>
      </c:scatterChart>
      <c:valAx>
        <c:axId val="467175736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</a:t>
                </a:r>
                <a:r>
                  <a:rPr lang="en-US" sz="112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46483319247298022"/>
              <c:y val="0.882758620689655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-5"/>
        <c:crossBetween val="midCat"/>
        <c:majorUnit val="5"/>
        <c:minorUnit val="2.5"/>
      </c:val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</a:t>
                </a:r>
                <a:r>
                  <a:rPr lang="en-US" sz="112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3.3639244192123566E-2"/>
              <c:y val="0.448275862068965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175736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Demand--Good X </a:t>
            </a:r>
          </a:p>
        </c:rich>
      </c:tx>
      <c:layout>
        <c:manualLayout>
          <c:xMode val="edge"/>
          <c:yMode val="edge"/>
          <c:x val="0.40657135406151157"/>
          <c:y val="2.0661157024793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04845814977973"/>
          <c:y val="0.15702479338842976"/>
          <c:w val="0.74008810572687223"/>
          <c:h val="0.64462809917355368"/>
        </c:manualLayout>
      </c:layout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Sheet1!$R$34:$R$35</c:f>
              <c:numCache>
                <c:formatCode>0.000</c:formatCode>
                <c:ptCount val="2"/>
                <c:pt idx="0">
                  <c:v>0</c:v>
                </c:pt>
                <c:pt idx="1">
                  <c:v>10.9</c:v>
                </c:pt>
              </c:numCache>
            </c:numRef>
          </c:xVal>
          <c:yVal>
            <c:numRef>
              <c:f>Sheet1!$S$34:$S$35</c:f>
              <c:numCache>
                <c:formatCode>0.000</c:formatCode>
                <c:ptCount val="2"/>
                <c:pt idx="0">
                  <c:v>10.9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20-4C2E-A96E-E0CDF0C79314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Sheet1!$R$38:$R$39</c:f>
              <c:numCache>
                <c:formatCode>0.000</c:formatCode>
                <c:ptCount val="2"/>
                <c:pt idx="0">
                  <c:v>0</c:v>
                </c:pt>
                <c:pt idx="1">
                  <c:v>10.9</c:v>
                </c:pt>
              </c:numCache>
            </c:numRef>
          </c:xVal>
          <c:yVal>
            <c:numRef>
              <c:f>Sheet1!$S$38:$S$39</c:f>
              <c:numCache>
                <c:formatCode>0.000</c:formatCode>
                <c:ptCount val="2"/>
                <c:pt idx="0">
                  <c:v>10.9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20-4C2E-A96E-E0CDF0C79314}"/>
            </c:ext>
          </c:extLst>
        </c:ser>
        <c:ser>
          <c:idx val="1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Sheet1!$F$28</c:f>
              <c:numCache>
                <c:formatCode>0.000</c:formatCode>
                <c:ptCount val="1"/>
                <c:pt idx="0">
                  <c:v>6.4</c:v>
                </c:pt>
              </c:numCache>
            </c:numRef>
          </c:xVal>
          <c:yVal>
            <c:numRef>
              <c:f>Sheet1!$H$21</c:f>
              <c:numCache>
                <c:formatCode>0.00</c:formatCode>
                <c:ptCount val="1"/>
                <c:pt idx="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20-4C2E-A96E-E0CDF0C79314}"/>
            </c:ext>
          </c:extLst>
        </c:ser>
        <c:ser>
          <c:idx val="0"/>
          <c:order val="3"/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Sheet1!$B$28</c:f>
              <c:numCache>
                <c:formatCode>0.000</c:formatCode>
                <c:ptCount val="1"/>
                <c:pt idx="0">
                  <c:v>6.4</c:v>
                </c:pt>
              </c:numCache>
            </c:numRef>
          </c:xVal>
          <c:yVal>
            <c:numRef>
              <c:f>Sheet1!$D$21</c:f>
              <c:numCache>
                <c:formatCode>0.00</c:formatCode>
                <c:ptCount val="1"/>
                <c:pt idx="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20-4C2E-A96E-E0CDF0C79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176392"/>
        <c:axId val="1"/>
      </c:scatterChart>
      <c:valAx>
        <c:axId val="467176392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</a:t>
                </a:r>
                <a:r>
                  <a:rPr lang="en-US" sz="10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3303964757709255"/>
              <c:y val="0.86363636363636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"/>
        <c:minorUnit val="2.5"/>
      </c:val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</a:t>
                </a:r>
                <a:r>
                  <a:rPr lang="en-US" sz="10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2.2026431718061675E-2"/>
              <c:y val="0.417355371900826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17639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Demand--Good Y </a:t>
            </a:r>
          </a:p>
        </c:rich>
      </c:tx>
      <c:layout>
        <c:manualLayout>
          <c:xMode val="edge"/>
          <c:yMode val="edge"/>
          <c:x val="0.34446757857190929"/>
          <c:y val="2.6388888888888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4123381490634"/>
          <c:y val="0.15833397759593748"/>
          <c:w val="0.74123124499402493"/>
          <c:h val="0.63333591038374992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Sheet1!$G$28</c:f>
              <c:numCache>
                <c:formatCode>0.000</c:formatCode>
                <c:ptCount val="1"/>
                <c:pt idx="0">
                  <c:v>5.6</c:v>
                </c:pt>
              </c:numCache>
            </c:numRef>
          </c:xVal>
          <c:yVal>
            <c:numRef>
              <c:f>Sheet1!$H$22</c:f>
              <c:numCache>
                <c:formatCode>0.00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5A-4824-9965-CAB16BE2214B}"/>
            </c:ext>
          </c:extLst>
        </c:ser>
        <c:ser>
          <c:idx val="0"/>
          <c:order val="1"/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Sheet1!$C$28</c:f>
              <c:numCache>
                <c:formatCode>0.000</c:formatCode>
                <c:ptCount val="1"/>
                <c:pt idx="0">
                  <c:v>5.6</c:v>
                </c:pt>
              </c:numCache>
            </c:numRef>
          </c:xVal>
          <c:yVal>
            <c:numRef>
              <c:f>Sheet1!$D$22</c:f>
              <c:numCache>
                <c:formatCode>0.00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5A-4824-9965-CAB16BE2214B}"/>
            </c:ext>
          </c:extLst>
        </c:ser>
        <c:ser>
          <c:idx val="3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Sheet1!$U$38:$U$39</c:f>
              <c:numCache>
                <c:formatCode>0.000</c:formatCode>
                <c:ptCount val="2"/>
                <c:pt idx="0">
                  <c:v>0</c:v>
                </c:pt>
                <c:pt idx="1">
                  <c:v>8.9333333333333318</c:v>
                </c:pt>
              </c:numCache>
            </c:numRef>
          </c:xVal>
          <c:yVal>
            <c:numRef>
              <c:f>Sheet1!$V$38:$V$39</c:f>
              <c:numCache>
                <c:formatCode>0.000</c:formatCode>
                <c:ptCount val="2"/>
                <c:pt idx="0">
                  <c:v>5.36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5A-4824-9965-CAB16BE2214B}"/>
            </c:ext>
          </c:extLst>
        </c:ser>
        <c:ser>
          <c:idx val="2"/>
          <c:order val="3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Sheet1!$U$34:$U$35</c:f>
              <c:numCache>
                <c:formatCode>0.000</c:formatCode>
                <c:ptCount val="2"/>
                <c:pt idx="0">
                  <c:v>0</c:v>
                </c:pt>
                <c:pt idx="1">
                  <c:v>8.8258064516129018</c:v>
                </c:pt>
              </c:numCache>
            </c:numRef>
          </c:xVal>
          <c:yVal>
            <c:numRef>
              <c:f>Sheet1!$V$34:$V$35</c:f>
              <c:numCache>
                <c:formatCode>0.000</c:formatCode>
                <c:ptCount val="2"/>
                <c:pt idx="0">
                  <c:v>5.4720000000000004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5A-4824-9965-CAB16BE22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181640"/>
        <c:axId val="1"/>
      </c:scatterChart>
      <c:valAx>
        <c:axId val="467181640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</a:t>
                </a:r>
                <a:r>
                  <a:rPr lang="en-US" sz="92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0.54386197857549756"/>
              <c:y val="0.875003560398601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"/>
        <c:minorUnit val="2.5"/>
      </c:val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2.1929918490947484E-2"/>
              <c:y val="0.408334994852680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18164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47625</xdr:rowOff>
    </xdr:from>
    <xdr:to>
      <xdr:col>15</xdr:col>
      <xdr:colOff>133350</xdr:colOff>
      <xdr:row>15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15</xdr:row>
      <xdr:rowOff>152400</xdr:rowOff>
    </xdr:from>
    <xdr:to>
      <xdr:col>12</xdr:col>
      <xdr:colOff>148589</xdr:colOff>
      <xdr:row>28</xdr:row>
      <xdr:rowOff>95250</xdr:rowOff>
    </xdr:to>
    <xdr:graphicFrame macro="">
      <xdr:nvGraphicFramePr>
        <xdr:cNvPr id="104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228599</xdr:colOff>
      <xdr:row>15</xdr:row>
      <xdr:rowOff>152400</xdr:rowOff>
    </xdr:from>
    <xdr:to>
      <xdr:col>16</xdr:col>
      <xdr:colOff>281939</xdr:colOff>
      <xdr:row>28</xdr:row>
      <xdr:rowOff>76200</xdr:rowOff>
    </xdr:to>
    <xdr:graphicFrame macro="">
      <xdr:nvGraphicFramePr>
        <xdr:cNvPr id="104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0"/>
  <sheetViews>
    <sheetView tabSelected="1" workbookViewId="0">
      <selection activeCell="H23" sqref="H23"/>
    </sheetView>
  </sheetViews>
  <sheetFormatPr defaultColWidth="8.7109375" defaultRowHeight="12.75"/>
  <cols>
    <col min="1" max="1" width="4.140625" style="70" customWidth="1"/>
    <col min="2" max="4" width="12.42578125" style="70" customWidth="1"/>
    <col min="5" max="5" width="3.5703125" style="70" customWidth="1"/>
    <col min="6" max="8" width="12.42578125" style="72" customWidth="1"/>
    <col min="9" max="22" width="8.7109375" style="72" customWidth="1"/>
    <col min="23" max="23" width="8.7109375" style="70" customWidth="1"/>
    <col min="24" max="67" width="8.7109375" style="28" customWidth="1"/>
    <col min="68" max="16384" width="8.7109375" style="28"/>
  </cols>
  <sheetData>
    <row r="1" spans="1:67" s="3" customFormat="1" ht="18">
      <c r="B1" s="63" t="s">
        <v>29</v>
      </c>
      <c r="C1" s="63"/>
      <c r="D1" s="63"/>
      <c r="E1" s="63"/>
      <c r="F1" s="63"/>
      <c r="G1" s="63"/>
      <c r="H1" s="6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1:67" s="3" customFormat="1" ht="18">
      <c r="B2" s="64" t="s">
        <v>30</v>
      </c>
      <c r="C2" s="64"/>
      <c r="D2" s="64"/>
      <c r="E2" s="64"/>
      <c r="F2" s="64"/>
      <c r="G2" s="64"/>
      <c r="H2" s="6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</row>
    <row r="3" spans="1:67" s="5" customFormat="1" ht="18" customHeight="1">
      <c r="A3" s="4"/>
      <c r="B3" s="65" t="s">
        <v>34</v>
      </c>
      <c r="C3" s="65"/>
      <c r="D3" s="65"/>
      <c r="E3" s="65"/>
      <c r="F3" s="65"/>
      <c r="G3" s="65"/>
      <c r="H3" s="6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67" s="5" customFormat="1" ht="18" customHeight="1">
      <c r="A4" s="4"/>
      <c r="B4" s="32"/>
      <c r="C4" s="39"/>
      <c r="D4" s="39"/>
      <c r="E4" s="39"/>
      <c r="F4" s="39"/>
      <c r="G4" s="39"/>
      <c r="H4" s="39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67" s="1" customFormat="1" ht="12.75" customHeight="1">
      <c r="A5" s="5"/>
      <c r="B5" s="66" t="s">
        <v>31</v>
      </c>
      <c r="C5" s="66"/>
      <c r="D5" s="66"/>
      <c r="E5" s="66"/>
      <c r="F5" s="66"/>
      <c r="G5" s="66"/>
      <c r="H5" s="66"/>
      <c r="I5" s="7"/>
      <c r="J5" s="7"/>
      <c r="K5" s="7"/>
      <c r="L5" s="7"/>
      <c r="M5" s="7"/>
      <c r="N5" s="14"/>
      <c r="O5" s="14"/>
      <c r="P5" s="14"/>
      <c r="Q5" s="14"/>
      <c r="R5" s="14"/>
      <c r="S5" s="14"/>
      <c r="T5" s="14"/>
      <c r="U5" s="14"/>
      <c r="V5" s="1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s="1" customFormat="1" ht="12.75" customHeight="1">
      <c r="B6" s="33"/>
      <c r="C6" s="41"/>
      <c r="D6" s="44">
        <v>1</v>
      </c>
      <c r="E6" s="41" t="s">
        <v>18</v>
      </c>
      <c r="F6" s="46" t="s">
        <v>38</v>
      </c>
      <c r="G6" s="6"/>
      <c r="H6" s="6">
        <v>1</v>
      </c>
      <c r="I6" s="7"/>
      <c r="J6" s="7"/>
      <c r="K6" s="7"/>
      <c r="L6" s="7"/>
      <c r="M6" s="7"/>
      <c r="N6" s="14"/>
      <c r="O6" s="14"/>
      <c r="P6" s="14"/>
      <c r="Q6" s="14"/>
      <c r="R6" s="14"/>
      <c r="S6" s="14"/>
      <c r="T6" s="14"/>
      <c r="U6" s="14"/>
      <c r="V6" s="14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s="1" customFormat="1" ht="12.75" customHeight="1">
      <c r="B7" s="33"/>
      <c r="C7" s="41"/>
      <c r="D7" s="44">
        <v>2</v>
      </c>
      <c r="E7" s="41" t="s">
        <v>18</v>
      </c>
      <c r="F7" s="46" t="s">
        <v>19</v>
      </c>
      <c r="G7" s="6"/>
      <c r="H7" s="6">
        <v>0.2</v>
      </c>
      <c r="I7" s="7"/>
      <c r="J7" s="7"/>
      <c r="K7" s="7"/>
      <c r="L7" s="7"/>
      <c r="M7" s="7"/>
      <c r="N7" s="14"/>
      <c r="O7" s="14"/>
      <c r="P7" s="14"/>
      <c r="Q7" s="14"/>
      <c r="R7" s="14"/>
      <c r="S7" s="14"/>
      <c r="T7" s="14"/>
      <c r="U7" s="14"/>
      <c r="V7" s="14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67" s="1" customFormat="1" ht="12.75" customHeight="1">
      <c r="B8" s="33"/>
      <c r="C8" s="41"/>
      <c r="D8" s="44">
        <v>3</v>
      </c>
      <c r="E8" s="41" t="s">
        <v>18</v>
      </c>
      <c r="F8" s="46" t="s">
        <v>37</v>
      </c>
      <c r="G8" s="6"/>
      <c r="H8" s="6">
        <v>-0.2</v>
      </c>
      <c r="I8" s="7"/>
      <c r="J8" s="7"/>
      <c r="K8" s="7"/>
      <c r="L8" s="7"/>
      <c r="M8" s="7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67" s="5" customFormat="1" ht="12.75" customHeight="1">
      <c r="A9" s="1"/>
      <c r="B9" s="33"/>
      <c r="C9" s="41"/>
      <c r="D9" s="44">
        <v>4</v>
      </c>
      <c r="E9" s="41" t="s">
        <v>18</v>
      </c>
      <c r="F9" s="46" t="s">
        <v>36</v>
      </c>
      <c r="G9" s="6"/>
      <c r="H9" s="24">
        <v>-5</v>
      </c>
      <c r="I9" s="7"/>
      <c r="J9" s="7"/>
      <c r="K9" s="7"/>
      <c r="L9" s="7"/>
      <c r="M9" s="7"/>
      <c r="N9" s="14"/>
      <c r="O9" s="14"/>
      <c r="P9" s="14"/>
      <c r="Q9" s="14"/>
      <c r="R9" s="14"/>
      <c r="S9" s="14"/>
      <c r="T9" s="14"/>
      <c r="U9" s="14"/>
      <c r="V9" s="14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67" s="5" customFormat="1" ht="12.75" customHeight="1" thickBot="1">
      <c r="B10" s="33"/>
      <c r="C10" s="41"/>
      <c r="D10" s="41"/>
      <c r="E10" s="41"/>
      <c r="F10" s="46"/>
      <c r="G10" s="6"/>
      <c r="H10" s="24"/>
      <c r="I10" s="7"/>
      <c r="J10" s="7"/>
      <c r="K10" s="7"/>
      <c r="L10" s="7"/>
      <c r="M10" s="7"/>
      <c r="N10" s="14"/>
      <c r="O10" s="14"/>
      <c r="P10" s="14"/>
      <c r="Q10" s="14"/>
      <c r="R10" s="14"/>
      <c r="S10" s="14"/>
      <c r="T10" s="14"/>
      <c r="U10" s="14"/>
      <c r="V10" s="14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67" s="1" customFormat="1" ht="12.75" customHeight="1" thickBot="1">
      <c r="A11" s="5"/>
      <c r="B11" s="33"/>
      <c r="C11" s="59" t="s">
        <v>20</v>
      </c>
      <c r="D11" s="60"/>
      <c r="E11" s="57">
        <v>2</v>
      </c>
      <c r="F11" s="58"/>
      <c r="G11" s="6"/>
      <c r="H11" s="6"/>
      <c r="I11" s="7"/>
      <c r="J11" s="7"/>
      <c r="K11" s="7"/>
      <c r="L11" s="7"/>
      <c r="M11" s="7"/>
      <c r="N11" s="14"/>
      <c r="O11" s="14"/>
      <c r="P11" s="14"/>
      <c r="Q11" s="14"/>
      <c r="R11" s="14"/>
      <c r="S11" s="14"/>
      <c r="T11" s="14"/>
      <c r="U11" s="14"/>
      <c r="V11" s="14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</row>
    <row r="12" spans="1:67" s="1" customFormat="1" ht="12.75" customHeight="1">
      <c r="B12" s="33"/>
      <c r="C12" s="46"/>
      <c r="D12" s="41"/>
      <c r="E12" s="61"/>
      <c r="F12" s="61"/>
      <c r="G12" s="6"/>
      <c r="H12" s="6"/>
      <c r="I12" s="7"/>
      <c r="J12" s="7"/>
      <c r="K12" s="7"/>
      <c r="L12" s="7"/>
      <c r="M12" s="7"/>
      <c r="N12" s="14"/>
      <c r="O12" s="14"/>
      <c r="P12" s="14"/>
      <c r="Q12" s="14"/>
      <c r="R12" s="14"/>
      <c r="S12" s="14"/>
      <c r="T12" s="14"/>
      <c r="U12" s="14"/>
      <c r="V12" s="14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67" s="1" customFormat="1" ht="12.75" customHeight="1">
      <c r="B13" s="59" t="s">
        <v>21</v>
      </c>
      <c r="C13" s="59"/>
      <c r="D13" s="59"/>
      <c r="E13" s="62">
        <f>IF(E11=D6,H6,IF(E11=D7,H7,IF(E11=D8,H8,IF(E11=D9,H9,"mistake"))))</f>
        <v>0.2</v>
      </c>
      <c r="F13" s="62"/>
      <c r="G13" s="8">
        <f>IF(E11=D6,H6,IF(E11=D7,H7,IF(E11=D8,H8,IF(E11=D9,"-15","mistake"))))</f>
        <v>0.2</v>
      </c>
      <c r="H13" s="8"/>
      <c r="I13" s="18"/>
      <c r="J13" s="6"/>
      <c r="K13" s="7"/>
      <c r="L13" s="7"/>
      <c r="M13" s="7"/>
      <c r="N13" s="14"/>
      <c r="O13" s="14"/>
      <c r="P13" s="14"/>
      <c r="Q13" s="14"/>
      <c r="R13" s="14"/>
      <c r="S13" s="43"/>
      <c r="T13" s="14"/>
      <c r="U13" s="14"/>
      <c r="V13" s="14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</row>
    <row r="14" spans="1:67" s="1" customFormat="1" ht="12.75" customHeight="1" thickBot="1">
      <c r="B14" s="33"/>
      <c r="C14" s="41"/>
      <c r="D14" s="41"/>
      <c r="E14" s="41"/>
      <c r="F14" s="41"/>
      <c r="G14" s="41"/>
      <c r="H14" s="41"/>
      <c r="I14" s="14"/>
      <c r="J14" s="14"/>
      <c r="K14" s="14"/>
      <c r="L14" s="14"/>
      <c r="M14" s="14"/>
      <c r="N14" s="14"/>
      <c r="O14" s="14"/>
      <c r="P14" s="43"/>
      <c r="Q14" s="43"/>
      <c r="R14" s="27"/>
      <c r="S14" s="14"/>
      <c r="T14" s="14"/>
      <c r="U14" s="14"/>
      <c r="V14" s="14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</row>
    <row r="15" spans="1:67" s="1" customFormat="1" ht="12.75" customHeight="1">
      <c r="B15" s="34"/>
      <c r="C15" s="9"/>
      <c r="D15" s="10" t="s">
        <v>8</v>
      </c>
      <c r="E15" s="2"/>
      <c r="F15" s="2"/>
      <c r="H15" s="10" t="s">
        <v>9</v>
      </c>
      <c r="I15" s="43"/>
      <c r="J15" s="4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</row>
    <row r="16" spans="1:67" s="3" customFormat="1" ht="12.75" customHeight="1" thickBot="1">
      <c r="A16" s="1"/>
      <c r="B16" s="69" t="s">
        <v>27</v>
      </c>
      <c r="C16" s="69"/>
      <c r="D16" s="30">
        <v>2.5</v>
      </c>
      <c r="E16" s="11"/>
      <c r="F16" s="25"/>
      <c r="H16" s="17">
        <v>2.5</v>
      </c>
      <c r="I16" s="21"/>
      <c r="J16" s="21"/>
      <c r="K16" s="14"/>
      <c r="L16" s="14"/>
      <c r="M16" s="14"/>
      <c r="N16" s="14"/>
      <c r="O16" s="14"/>
      <c r="P16" s="14"/>
      <c r="Q16" s="14"/>
      <c r="R16" s="39"/>
      <c r="S16" s="14"/>
      <c r="T16" s="14"/>
      <c r="U16" s="14"/>
      <c r="V16" s="14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</row>
    <row r="17" spans="1:67" s="3" customFormat="1" ht="12.75" customHeight="1">
      <c r="B17" s="35"/>
      <c r="C17" s="42"/>
      <c r="D17" s="11"/>
      <c r="E17" s="11"/>
      <c r="F17" s="25"/>
      <c r="G17" s="11"/>
      <c r="H17" s="25"/>
      <c r="I17" s="21"/>
      <c r="J17" s="21"/>
      <c r="K17" s="14"/>
      <c r="L17" s="14"/>
      <c r="M17" s="14"/>
      <c r="N17" s="14"/>
      <c r="O17" s="14"/>
      <c r="P17" s="14"/>
      <c r="Q17" s="14"/>
      <c r="R17" s="27"/>
      <c r="S17" s="14"/>
      <c r="T17" s="14"/>
      <c r="U17" s="14"/>
      <c r="V17" s="14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</row>
    <row r="18" spans="1:67" s="5" customFormat="1" ht="18.75" customHeight="1">
      <c r="A18" s="12"/>
      <c r="B18" s="67" t="s">
        <v>33</v>
      </c>
      <c r="C18" s="67"/>
      <c r="D18" s="67"/>
      <c r="E18" s="67"/>
      <c r="F18" s="67"/>
      <c r="G18" s="67"/>
      <c r="H18" s="67"/>
      <c r="I18" s="22"/>
      <c r="J18" s="22"/>
      <c r="K18" s="2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</row>
    <row r="19" spans="1:67" s="1" customFormat="1" ht="12.75" customHeight="1" thickBot="1">
      <c r="A19" s="5"/>
      <c r="B19" s="36"/>
      <c r="C19" s="26"/>
      <c r="D19" s="26"/>
      <c r="E19" s="26"/>
      <c r="F19" s="26"/>
      <c r="G19" s="26"/>
      <c r="H19" s="2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</row>
    <row r="20" spans="1:67" s="12" customFormat="1" ht="18" customHeight="1">
      <c r="A20" s="1"/>
      <c r="B20" s="37"/>
      <c r="C20" s="9"/>
      <c r="D20" s="10" t="s">
        <v>8</v>
      </c>
      <c r="E20" s="2"/>
      <c r="F20" s="2"/>
      <c r="H20" s="10" t="s">
        <v>9</v>
      </c>
      <c r="I20" s="43"/>
      <c r="J20" s="43"/>
      <c r="K20" s="1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</row>
    <row r="21" spans="1:67" s="1" customFormat="1" ht="12.75" customHeight="1">
      <c r="A21" s="5"/>
      <c r="B21" s="69" t="s">
        <v>5</v>
      </c>
      <c r="C21" s="69"/>
      <c r="D21" s="49">
        <v>4.5</v>
      </c>
      <c r="E21" s="26"/>
      <c r="F21" s="26"/>
      <c r="H21" s="51">
        <v>4.5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</row>
    <row r="22" spans="1:67" s="1" customFormat="1" ht="12.75" customHeight="1">
      <c r="B22" s="69" t="s">
        <v>6</v>
      </c>
      <c r="C22" s="69"/>
      <c r="D22" s="49">
        <v>2</v>
      </c>
      <c r="E22" s="26"/>
      <c r="F22" s="26"/>
      <c r="H22" s="51">
        <v>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</row>
    <row r="23" spans="1:67" s="1" customFormat="1" ht="12.75" customHeight="1" thickBot="1">
      <c r="B23" s="69" t="s">
        <v>7</v>
      </c>
      <c r="C23" s="69"/>
      <c r="D23" s="50">
        <v>40</v>
      </c>
      <c r="E23" s="26"/>
      <c r="F23" s="26"/>
      <c r="H23" s="52">
        <v>40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:67" s="1" customFormat="1" ht="12.75" customHeight="1">
      <c r="A24" s="4"/>
      <c r="B24" s="35"/>
      <c r="C24" s="42"/>
      <c r="D24" s="2"/>
      <c r="E24" s="2"/>
      <c r="F24" s="2"/>
      <c r="G24" s="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s="5" customFormat="1" ht="15">
      <c r="A25" s="12"/>
      <c r="B25" s="68" t="s">
        <v>32</v>
      </c>
      <c r="C25" s="68"/>
      <c r="D25" s="68"/>
      <c r="E25" s="68"/>
      <c r="F25" s="68"/>
      <c r="G25" s="68"/>
      <c r="H25" s="68"/>
      <c r="I25" s="23"/>
      <c r="J25" s="23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s="1" customFormat="1" ht="13.5" thickBot="1">
      <c r="A26" s="5"/>
      <c r="B26" s="33"/>
      <c r="C26" s="41"/>
      <c r="D26" s="41"/>
      <c r="E26" s="41"/>
      <c r="F26" s="41"/>
      <c r="G26" s="41"/>
      <c r="H26" s="4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67" s="12" customFormat="1" ht="15.75" customHeight="1">
      <c r="A27" s="1"/>
      <c r="B27" s="38" t="s">
        <v>10</v>
      </c>
      <c r="C27" s="45" t="s">
        <v>11</v>
      </c>
      <c r="D27" s="20" t="s">
        <v>12</v>
      </c>
      <c r="E27" s="41"/>
      <c r="F27" s="19" t="s">
        <v>10</v>
      </c>
      <c r="G27" s="45" t="s">
        <v>11</v>
      </c>
      <c r="H27" s="20" t="s">
        <v>12</v>
      </c>
      <c r="I27" s="14"/>
      <c r="J27" s="14"/>
      <c r="K27" s="43"/>
      <c r="L27" s="23"/>
      <c r="M27" s="23"/>
      <c r="N27" s="23"/>
      <c r="O27" s="23"/>
      <c r="P27" s="23"/>
      <c r="Q27" s="23"/>
      <c r="R27" s="22"/>
      <c r="S27" s="22"/>
      <c r="T27" s="23"/>
      <c r="U27" s="23"/>
      <c r="V27" s="2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</row>
    <row r="28" spans="1:67" s="1" customFormat="1" ht="15.75" customHeight="1" thickBot="1">
      <c r="A28" s="5"/>
      <c r="B28" s="53">
        <f>SUMPRODUCT(B33:B308,$E33:$E308)/SUM($E33:$E308)</f>
        <v>6.4</v>
      </c>
      <c r="C28" s="54">
        <f>SUMPRODUCT(C33:C308,$E33:$E308)/SUM($E33:$E308)</f>
        <v>5.6</v>
      </c>
      <c r="D28" s="47">
        <f>MAX(D33:D308)</f>
        <v>3236.7450957275028</v>
      </c>
      <c r="E28" s="31"/>
      <c r="F28" s="55">
        <f>SUMPRODUCT(F33:F308,$I33:$I308)/SUM($I33:$I308)</f>
        <v>6.4</v>
      </c>
      <c r="G28" s="56">
        <f>SUMPRODUCT(G33:G308,$I33:$I308)/SUM($I33:$I308)</f>
        <v>5.6</v>
      </c>
      <c r="H28" s="48">
        <f>MAX(H33:H308)</f>
        <v>3236.7450957275028</v>
      </c>
      <c r="I28" s="14"/>
      <c r="J28" s="14"/>
      <c r="K28" s="16"/>
      <c r="L28" s="14"/>
      <c r="M28" s="14"/>
      <c r="N28" s="14"/>
      <c r="O28" s="14"/>
      <c r="P28" s="14"/>
      <c r="Q28" s="14"/>
      <c r="R28" s="43"/>
      <c r="S28" s="43"/>
      <c r="T28" s="14"/>
      <c r="U28" s="14"/>
      <c r="V28" s="14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</row>
    <row r="29" spans="1:67" ht="15.75" customHeight="1">
      <c r="A29" s="28"/>
      <c r="B29" s="77"/>
      <c r="C29" s="29"/>
      <c r="D29" s="29"/>
      <c r="E29" s="29"/>
      <c r="F29" s="29"/>
      <c r="G29" s="29"/>
      <c r="H29" s="29"/>
      <c r="I29" s="40"/>
      <c r="J29" s="40" t="s">
        <v>26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28"/>
    </row>
    <row r="30" spans="1:67" ht="15.75" customHeight="1">
      <c r="A30" s="28"/>
      <c r="B30" s="78"/>
      <c r="C30" s="40"/>
      <c r="D30" s="28"/>
      <c r="E30" s="28"/>
      <c r="F30" s="28"/>
      <c r="G30" s="28"/>
      <c r="H30" s="28"/>
      <c r="I30" s="40"/>
      <c r="J30" s="29" t="s">
        <v>25</v>
      </c>
      <c r="K30" s="29"/>
      <c r="L30" s="29"/>
      <c r="M30" s="79" t="s">
        <v>24</v>
      </c>
      <c r="N30" s="79"/>
      <c r="O30" s="79"/>
      <c r="P30" s="29"/>
      <c r="Q30" s="40"/>
      <c r="R30" s="40"/>
      <c r="S30" s="40"/>
      <c r="T30" s="40"/>
      <c r="U30" s="40"/>
      <c r="V30" s="40"/>
      <c r="W30" s="28"/>
    </row>
    <row r="31" spans="1:67" ht="15.75" customHeight="1">
      <c r="B31" s="71" t="s">
        <v>4</v>
      </c>
      <c r="C31" s="71"/>
      <c r="D31" s="72" t="s">
        <v>3</v>
      </c>
      <c r="E31" s="72"/>
      <c r="F31" s="71" t="s">
        <v>4</v>
      </c>
      <c r="G31" s="71"/>
      <c r="H31" s="72" t="s">
        <v>3</v>
      </c>
      <c r="J31" s="72" t="s">
        <v>23</v>
      </c>
      <c r="K31" s="72" t="s">
        <v>39</v>
      </c>
      <c r="L31" s="72" t="s">
        <v>22</v>
      </c>
      <c r="M31" s="72" t="s">
        <v>23</v>
      </c>
      <c r="N31" s="72">
        <v>3</v>
      </c>
      <c r="O31" s="72" t="s">
        <v>22</v>
      </c>
      <c r="Q31" s="73" t="s">
        <v>16</v>
      </c>
      <c r="T31" s="73" t="s">
        <v>28</v>
      </c>
    </row>
    <row r="32" spans="1:67" ht="15.75">
      <c r="B32" s="74" t="s">
        <v>0</v>
      </c>
      <c r="C32" s="74" t="s">
        <v>1</v>
      </c>
      <c r="D32" s="72" t="s">
        <v>2</v>
      </c>
      <c r="E32" s="72"/>
      <c r="F32" s="74" t="s">
        <v>0</v>
      </c>
      <c r="G32" s="74" t="s">
        <v>1</v>
      </c>
      <c r="H32" s="72" t="s">
        <v>2</v>
      </c>
      <c r="J32" s="73" t="s">
        <v>35</v>
      </c>
      <c r="K32" s="73" t="s">
        <v>35</v>
      </c>
      <c r="L32" s="73"/>
      <c r="M32" s="73" t="s">
        <v>35</v>
      </c>
      <c r="N32" s="73" t="s">
        <v>35</v>
      </c>
      <c r="O32" s="73"/>
      <c r="P32" s="73"/>
      <c r="Q32" s="75"/>
      <c r="R32" s="72" t="s">
        <v>0</v>
      </c>
      <c r="S32" s="72" t="s">
        <v>15</v>
      </c>
      <c r="T32" s="75"/>
      <c r="U32" s="72" t="s">
        <v>0</v>
      </c>
      <c r="V32" s="72" t="s">
        <v>15</v>
      </c>
    </row>
    <row r="33" spans="1:22">
      <c r="A33" s="70">
        <v>0</v>
      </c>
      <c r="B33" s="72">
        <f>IF(C33=C34,($D$23-C33*$D$22)/$D$21,A33)</f>
        <v>0</v>
      </c>
      <c r="C33" s="72">
        <f>IF((D$23-D$21*A33)/D$22&lt;0,0,(D$23-D$21*A33)/D$22)</f>
        <v>20</v>
      </c>
      <c r="D33" s="72">
        <f>IF(C33&lt;0,0,((C33+0.00000000001)^G$13+D$16*(B33+0.00000000001)^G$13)^(1/G$13))</f>
        <v>20.881575760348923</v>
      </c>
      <c r="E33" s="72">
        <f t="shared" ref="E33:E96" si="0">IF(D33=D$28,1,0)</f>
        <v>0</v>
      </c>
      <c r="F33" s="72">
        <f t="shared" ref="F33:F64" si="1">IF(G33=G34,($H$23-G33*$H$22)/$H$21,A33)</f>
        <v>0</v>
      </c>
      <c r="G33" s="72">
        <f t="shared" ref="G33:G96" si="2">IF((H$23-H$21*A33)/H$22&lt;0,0,(H$23-H$21*A33)/H$22)</f>
        <v>20</v>
      </c>
      <c r="H33" s="72">
        <f t="shared" ref="H33:H96" si="3">IF(G33&lt;0,0,((G33+0.00000000001)^G$13+H$16*(F33+0.00000000001)^G$13)^(1/G$13))</f>
        <v>20.881575760348923</v>
      </c>
      <c r="I33" s="72">
        <f>IF(H33=H$28,1,0)</f>
        <v>0</v>
      </c>
      <c r="J33" s="72">
        <f>(D$28^G$13-D$16*A33^G$13)^(1/G$13)</f>
        <v>3236.7450957275028</v>
      </c>
      <c r="K33" s="72">
        <f>IF(D$28^G$13-D$16*(A33+0.000001)^G$13&lt;0,1000,(D$28^G$13-D$16*(A33+0.000001)^G$13)^(1/G$13))</f>
        <v>2760.5432319129291</v>
      </c>
      <c r="L33" s="72">
        <f>IF(E$11=1,J33,IF(E$11=2,J33,IF(E$11=3,K33,K33)))</f>
        <v>3236.7450957275028</v>
      </c>
      <c r="M33" s="72">
        <f>(H$28^G$13-H$16*A33^G$13)^(1/G$13)</f>
        <v>3236.7450957275028</v>
      </c>
      <c r="N33" s="72">
        <f t="shared" ref="N33:N96" si="4">IF(H$28^G$13-H$16*(A33+0.000001)^G$13&lt;0,1000,(H$28^G$13-H$16*(A33+0.000001)^G$13)^(1/G$13))</f>
        <v>2760.5432319129291</v>
      </c>
      <c r="O33" s="72">
        <f>IF(E$11=1,M33,IF(E$11=2,M33,IF(E$11=3,N33,N33)))</f>
        <v>3236.7450957275028</v>
      </c>
      <c r="Q33" s="72" t="s">
        <v>17</v>
      </c>
      <c r="R33" s="72" t="s">
        <v>14</v>
      </c>
      <c r="S33" s="76" t="s">
        <v>13</v>
      </c>
      <c r="T33" s="72" t="s">
        <v>17</v>
      </c>
      <c r="U33" s="72" t="s">
        <v>14</v>
      </c>
      <c r="V33" s="76" t="s">
        <v>13</v>
      </c>
    </row>
    <row r="34" spans="1:22">
      <c r="A34" s="70">
        <v>0.1</v>
      </c>
      <c r="B34" s="72">
        <f t="shared" ref="B34:B97" si="5">IF(C34=C35,($D$23-C34*$D$22)/$D$21,A34)</f>
        <v>0.1</v>
      </c>
      <c r="C34" s="72">
        <f t="shared" ref="C34:C97" si="6">IF((D$23-D$21*A34)/D$22&lt;0,0,(D$23-D$21*A34)/D$22)</f>
        <v>19.774999999999999</v>
      </c>
      <c r="D34" s="72">
        <f t="shared" ref="D34:D97" si="7">IF(C34&lt;0,0,((C34+0.00000000001)^G$13+D$16*(B34+0.00000000001)^G$13)^(1/G$13))</f>
        <v>450.25502727736205</v>
      </c>
      <c r="E34" s="72">
        <f t="shared" si="0"/>
        <v>0</v>
      </c>
      <c r="F34" s="72">
        <f t="shared" si="1"/>
        <v>0.1</v>
      </c>
      <c r="G34" s="72">
        <f t="shared" si="2"/>
        <v>19.774999999999999</v>
      </c>
      <c r="H34" s="72">
        <f t="shared" si="3"/>
        <v>450.25502727736205</v>
      </c>
      <c r="I34" s="72">
        <f t="shared" ref="I34:I97" si="8">IF(H34=H$28,1,0)</f>
        <v>0</v>
      </c>
      <c r="J34" s="72">
        <f>IF((D$28^G$13-D$16*A34^G$13)^(1/G$13)&gt;J33,J33,(D$28^G$13-D$16*A34^G$13)^(1/G$13))</f>
        <v>494.35591544071349</v>
      </c>
      <c r="K34" s="72">
        <f t="shared" ref="K34:K97" si="9">IF(D$28^G$13-D$16*(A34+0.000001)^G$13&lt;0,1000,(D$28^G$13-D$16*(A34+0.000001)^G$13)^(1/G$13))</f>
        <v>494.35366032273515</v>
      </c>
      <c r="L34" s="72">
        <f t="shared" ref="L34:L97" si="10">IF(E$11=1,J34,IF(E$11=2,J34,IF(E$11=3,K34,K34)))</f>
        <v>494.35591544071349</v>
      </c>
      <c r="M34" s="72">
        <f t="shared" ref="M34:M97" si="11">IF((H$28^G$13-H$16*A34^G$13)^(1/G$13)&gt;M33,M33,(H$28^G$13-H$16*A34^G$13)^(1/G$13))</f>
        <v>494.35591544071349</v>
      </c>
      <c r="N34" s="72">
        <f t="shared" si="4"/>
        <v>494.35366032273515</v>
      </c>
      <c r="O34" s="72">
        <f t="shared" ref="O34:O97" si="12">IF(E$11=1,M34,IF(E$11=2,M34,IF(E$11=3,N34,N34)))</f>
        <v>494.35591544071349</v>
      </c>
      <c r="Q34" s="72">
        <f>IF((H21-D21)=0,-1,(H21-D21)/(F28-B28))</f>
        <v>-1</v>
      </c>
      <c r="R34" s="72">
        <v>0</v>
      </c>
      <c r="S34" s="72">
        <f>-Q34*B28+D21</f>
        <v>10.9</v>
      </c>
      <c r="T34" s="72">
        <f>Q34/D16*1.55</f>
        <v>-0.62000000000000011</v>
      </c>
      <c r="U34" s="72">
        <v>0</v>
      </c>
      <c r="V34" s="72">
        <f>-T34*C28+D22</f>
        <v>5.4720000000000004</v>
      </c>
    </row>
    <row r="35" spans="1:22">
      <c r="A35" s="70">
        <v>0.2</v>
      </c>
      <c r="B35" s="72">
        <f t="shared" si="5"/>
        <v>0.2</v>
      </c>
      <c r="C35" s="72">
        <f t="shared" si="6"/>
        <v>19.55</v>
      </c>
      <c r="D35" s="72">
        <f t="shared" si="7"/>
        <v>625.29994244342186</v>
      </c>
      <c r="E35" s="72">
        <f t="shared" si="0"/>
        <v>0</v>
      </c>
      <c r="F35" s="72">
        <f t="shared" si="1"/>
        <v>0.2</v>
      </c>
      <c r="G35" s="72">
        <f t="shared" si="2"/>
        <v>19.55</v>
      </c>
      <c r="H35" s="72">
        <f t="shared" si="3"/>
        <v>625.29994244342186</v>
      </c>
      <c r="I35" s="72">
        <f t="shared" si="8"/>
        <v>0</v>
      </c>
      <c r="J35" s="72">
        <f>IF((D$28^G$13-D$16*A35^G$13)^(1/G$13)&gt;J34,J34,(D$28^G$13-D$16*A35^G$13)^(1/G$13))</f>
        <v>347.9440184588442</v>
      </c>
      <c r="K35" s="72">
        <f t="shared" si="9"/>
        <v>347.94304049644967</v>
      </c>
      <c r="L35" s="72">
        <f t="shared" si="10"/>
        <v>347.9440184588442</v>
      </c>
      <c r="M35" s="72">
        <f t="shared" si="11"/>
        <v>347.9440184588442</v>
      </c>
      <c r="N35" s="72">
        <f t="shared" si="4"/>
        <v>347.94304049644967</v>
      </c>
      <c r="O35" s="72">
        <f t="shared" si="12"/>
        <v>347.9440184588442</v>
      </c>
      <c r="R35" s="72">
        <f>(Q34*B28-D21)/Q34</f>
        <v>10.9</v>
      </c>
      <c r="S35" s="72">
        <v>0</v>
      </c>
      <c r="U35" s="72">
        <f>(T34*C28-D22)/T34</f>
        <v>8.8258064516129018</v>
      </c>
      <c r="V35" s="72">
        <v>0</v>
      </c>
    </row>
    <row r="36" spans="1:22">
      <c r="A36" s="70">
        <v>0.3</v>
      </c>
      <c r="B36" s="72">
        <f t="shared" si="5"/>
        <v>0.3</v>
      </c>
      <c r="C36" s="72">
        <f t="shared" si="6"/>
        <v>19.324999999999999</v>
      </c>
      <c r="D36" s="72">
        <f t="shared" si="7"/>
        <v>764.71481212481808</v>
      </c>
      <c r="E36" s="72">
        <f t="shared" si="0"/>
        <v>0</v>
      </c>
      <c r="F36" s="72">
        <f t="shared" si="1"/>
        <v>0.3</v>
      </c>
      <c r="G36" s="72">
        <f t="shared" si="2"/>
        <v>19.324999999999999</v>
      </c>
      <c r="H36" s="72">
        <f t="shared" si="3"/>
        <v>764.71481212481808</v>
      </c>
      <c r="I36" s="72">
        <f t="shared" si="8"/>
        <v>0</v>
      </c>
      <c r="J36" s="72">
        <f>IF((D$28^G$13-D$16*A36^G$13)^(1/G$13)&gt;J35,J35,(D$28^G$13-D$16*A36^G$13)^(1/G$13))</f>
        <v>272.81526656467395</v>
      </c>
      <c r="K36" s="72">
        <f t="shared" si="9"/>
        <v>272.81468454590384</v>
      </c>
      <c r="L36" s="72">
        <f t="shared" si="10"/>
        <v>272.81526656467395</v>
      </c>
      <c r="M36" s="72">
        <f t="shared" si="11"/>
        <v>272.81526656467395</v>
      </c>
      <c r="N36" s="72">
        <f t="shared" si="4"/>
        <v>272.81468454590384</v>
      </c>
      <c r="O36" s="72">
        <f t="shared" si="12"/>
        <v>272.81526656467395</v>
      </c>
    </row>
    <row r="37" spans="1:22">
      <c r="A37" s="70">
        <v>0.4</v>
      </c>
      <c r="B37" s="72">
        <f t="shared" si="5"/>
        <v>0.4</v>
      </c>
      <c r="C37" s="72">
        <f t="shared" si="6"/>
        <v>19.100000000000001</v>
      </c>
      <c r="D37" s="72">
        <f t="shared" si="7"/>
        <v>885.31917323548953</v>
      </c>
      <c r="E37" s="72">
        <f t="shared" si="0"/>
        <v>0</v>
      </c>
      <c r="F37" s="72">
        <f t="shared" si="1"/>
        <v>0.4</v>
      </c>
      <c r="G37" s="72">
        <f t="shared" si="2"/>
        <v>19.100000000000001</v>
      </c>
      <c r="H37" s="72">
        <f t="shared" si="3"/>
        <v>885.31917323548953</v>
      </c>
      <c r="I37" s="72">
        <f t="shared" si="8"/>
        <v>0</v>
      </c>
      <c r="J37" s="72">
        <f>IF((D$28^G$13-D$16*A37^G$13)^(1/G$13)&gt;J36,J36,(D$28^G$13-D$16*A37^G$13)^(1/G$13))</f>
        <v>224.88490762340533</v>
      </c>
      <c r="K37" s="72">
        <f t="shared" si="9"/>
        <v>224.88451147353013</v>
      </c>
      <c r="L37" s="72">
        <f t="shared" si="10"/>
        <v>224.88490762340533</v>
      </c>
      <c r="M37" s="72">
        <f t="shared" si="11"/>
        <v>224.88490762340533</v>
      </c>
      <c r="N37" s="72">
        <f t="shared" si="4"/>
        <v>224.88451147353013</v>
      </c>
      <c r="O37" s="72">
        <f t="shared" si="12"/>
        <v>224.88490762340533</v>
      </c>
      <c r="Q37" s="72" t="s">
        <v>17</v>
      </c>
      <c r="R37" s="72" t="s">
        <v>14</v>
      </c>
      <c r="S37" s="76" t="s">
        <v>13</v>
      </c>
      <c r="T37" s="72" t="s">
        <v>17</v>
      </c>
      <c r="U37" s="72" t="s">
        <v>14</v>
      </c>
      <c r="V37" s="76" t="s">
        <v>13</v>
      </c>
    </row>
    <row r="38" spans="1:22">
      <c r="A38" s="70">
        <v>0.5</v>
      </c>
      <c r="B38" s="72">
        <f t="shared" si="5"/>
        <v>0.5</v>
      </c>
      <c r="C38" s="72">
        <f t="shared" si="6"/>
        <v>18.875</v>
      </c>
      <c r="D38" s="72">
        <f t="shared" si="7"/>
        <v>993.62424392955893</v>
      </c>
      <c r="E38" s="72">
        <f t="shared" si="0"/>
        <v>0</v>
      </c>
      <c r="F38" s="72">
        <f t="shared" si="1"/>
        <v>0.5</v>
      </c>
      <c r="G38" s="72">
        <f t="shared" si="2"/>
        <v>18.875</v>
      </c>
      <c r="H38" s="72">
        <f t="shared" si="3"/>
        <v>993.62424392955893</v>
      </c>
      <c r="I38" s="72">
        <f t="shared" si="8"/>
        <v>0</v>
      </c>
      <c r="J38" s="72">
        <f t="shared" ref="J38:J65" si="13">IF((D$28^G$13-D$16*A38^G$13)^(1/G$13)&gt;J37,J37,(D$28^G$13-D$16*A38^G$13)^(1/G$13))</f>
        <v>190.9767907951437</v>
      </c>
      <c r="K38" s="72">
        <f t="shared" si="9"/>
        <v>190.97650002630215</v>
      </c>
      <c r="L38" s="72">
        <f t="shared" si="10"/>
        <v>190.9767907951437</v>
      </c>
      <c r="M38" s="72">
        <f t="shared" si="11"/>
        <v>190.9767907951437</v>
      </c>
      <c r="N38" s="72">
        <f t="shared" si="4"/>
        <v>190.97650002630215</v>
      </c>
      <c r="O38" s="72">
        <f t="shared" si="12"/>
        <v>190.9767907951437</v>
      </c>
      <c r="Q38" s="72">
        <f>IF(D21-H21=0,-1,"")</f>
        <v>-1</v>
      </c>
      <c r="R38" s="72">
        <v>0</v>
      </c>
      <c r="S38" s="72">
        <f>-Q38*F28+H21</f>
        <v>10.9</v>
      </c>
      <c r="T38" s="72">
        <f>Q34/H16*1.5</f>
        <v>-0.60000000000000009</v>
      </c>
      <c r="U38" s="72">
        <v>0</v>
      </c>
      <c r="V38" s="72">
        <f>-T38*G28+H22</f>
        <v>5.36</v>
      </c>
    </row>
    <row r="39" spans="1:22">
      <c r="A39" s="70">
        <v>0.6</v>
      </c>
      <c r="B39" s="72">
        <f t="shared" si="5"/>
        <v>0.6</v>
      </c>
      <c r="C39" s="72">
        <f t="shared" si="6"/>
        <v>18.649999999999999</v>
      </c>
      <c r="D39" s="72">
        <f t="shared" si="7"/>
        <v>1092.9817824525246</v>
      </c>
      <c r="E39" s="72">
        <f t="shared" si="0"/>
        <v>0</v>
      </c>
      <c r="F39" s="72">
        <f t="shared" si="1"/>
        <v>0.6</v>
      </c>
      <c r="G39" s="72">
        <f t="shared" si="2"/>
        <v>18.649999999999999</v>
      </c>
      <c r="H39" s="72">
        <f t="shared" si="3"/>
        <v>1092.9817824525246</v>
      </c>
      <c r="I39" s="72">
        <f t="shared" si="8"/>
        <v>0</v>
      </c>
      <c r="J39" s="72">
        <f t="shared" si="13"/>
        <v>165.46471804261998</v>
      </c>
      <c r="K39" s="72">
        <f t="shared" si="9"/>
        <v>165.4644939730882</v>
      </c>
      <c r="L39" s="72">
        <f t="shared" si="10"/>
        <v>165.46471804261998</v>
      </c>
      <c r="M39" s="72">
        <f t="shared" si="11"/>
        <v>165.46471804261998</v>
      </c>
      <c r="N39" s="72">
        <f t="shared" si="4"/>
        <v>165.4644939730882</v>
      </c>
      <c r="O39" s="72">
        <f t="shared" si="12"/>
        <v>165.46471804261998</v>
      </c>
      <c r="R39" s="72">
        <f>(Q38*F28-H21)/Q38</f>
        <v>10.9</v>
      </c>
      <c r="S39" s="72">
        <v>0</v>
      </c>
      <c r="U39" s="72">
        <f>(T38*G28-H22)/T38</f>
        <v>8.9333333333333318</v>
      </c>
      <c r="V39" s="72">
        <v>0</v>
      </c>
    </row>
    <row r="40" spans="1:22">
      <c r="A40" s="70">
        <v>0.7</v>
      </c>
      <c r="B40" s="72">
        <f t="shared" si="5"/>
        <v>0.7</v>
      </c>
      <c r="C40" s="72">
        <f t="shared" si="6"/>
        <v>18.425000000000001</v>
      </c>
      <c r="D40" s="72">
        <f t="shared" si="7"/>
        <v>1185.3929037220241</v>
      </c>
      <c r="E40" s="72">
        <f t="shared" si="0"/>
        <v>0</v>
      </c>
      <c r="F40" s="72">
        <f t="shared" si="1"/>
        <v>0.7</v>
      </c>
      <c r="G40" s="72">
        <f t="shared" si="2"/>
        <v>18.425000000000001</v>
      </c>
      <c r="H40" s="72">
        <f t="shared" si="3"/>
        <v>1185.3929037220241</v>
      </c>
      <c r="I40" s="72">
        <f t="shared" si="8"/>
        <v>0</v>
      </c>
      <c r="J40" s="72">
        <f t="shared" si="13"/>
        <v>145.46161130812823</v>
      </c>
      <c r="K40" s="72">
        <f t="shared" si="9"/>
        <v>145.46143263475759</v>
      </c>
      <c r="L40" s="72">
        <f t="shared" si="10"/>
        <v>145.46161130812823</v>
      </c>
      <c r="M40" s="72">
        <f t="shared" si="11"/>
        <v>145.46161130812823</v>
      </c>
      <c r="N40" s="72">
        <f t="shared" si="4"/>
        <v>145.46143263475759</v>
      </c>
      <c r="O40" s="72">
        <f t="shared" si="12"/>
        <v>145.46161130812823</v>
      </c>
    </row>
    <row r="41" spans="1:22">
      <c r="A41" s="70">
        <v>0.8</v>
      </c>
      <c r="B41" s="72">
        <f t="shared" si="5"/>
        <v>0.8</v>
      </c>
      <c r="C41" s="72">
        <f t="shared" si="6"/>
        <v>18.2</v>
      </c>
      <c r="D41" s="72">
        <f t="shared" si="7"/>
        <v>1272.1684956161405</v>
      </c>
      <c r="E41" s="72">
        <f t="shared" si="0"/>
        <v>0</v>
      </c>
      <c r="F41" s="72">
        <f t="shared" si="1"/>
        <v>0.8</v>
      </c>
      <c r="G41" s="72">
        <f t="shared" si="2"/>
        <v>18.2</v>
      </c>
      <c r="H41" s="72">
        <f t="shared" si="3"/>
        <v>1272.1684956161405</v>
      </c>
      <c r="I41" s="72">
        <f t="shared" si="8"/>
        <v>0</v>
      </c>
      <c r="J41" s="72">
        <f t="shared" si="13"/>
        <v>129.30531611866371</v>
      </c>
      <c r="K41" s="72">
        <f t="shared" si="9"/>
        <v>129.30516998148798</v>
      </c>
      <c r="L41" s="72">
        <f t="shared" si="10"/>
        <v>129.30531611866371</v>
      </c>
      <c r="M41" s="72">
        <f t="shared" si="11"/>
        <v>129.30531611866371</v>
      </c>
      <c r="N41" s="72">
        <f t="shared" si="4"/>
        <v>129.30516998148798</v>
      </c>
      <c r="O41" s="72">
        <f t="shared" si="12"/>
        <v>129.30531611866371</v>
      </c>
    </row>
    <row r="42" spans="1:22">
      <c r="A42" s="70">
        <v>0.9</v>
      </c>
      <c r="B42" s="72">
        <f t="shared" si="5"/>
        <v>0.9</v>
      </c>
      <c r="C42" s="72">
        <f t="shared" si="6"/>
        <v>17.975000000000001</v>
      </c>
      <c r="D42" s="72">
        <f t="shared" si="7"/>
        <v>1354.2239889196308</v>
      </c>
      <c r="E42" s="72">
        <f t="shared" si="0"/>
        <v>0</v>
      </c>
      <c r="F42" s="72">
        <f t="shared" si="1"/>
        <v>0.9</v>
      </c>
      <c r="G42" s="72">
        <f t="shared" si="2"/>
        <v>17.975000000000001</v>
      </c>
      <c r="H42" s="72">
        <f t="shared" si="3"/>
        <v>1354.2239889196308</v>
      </c>
      <c r="I42" s="72">
        <f t="shared" si="8"/>
        <v>0</v>
      </c>
      <c r="J42" s="72">
        <f t="shared" si="13"/>
        <v>115.95961407941657</v>
      </c>
      <c r="K42" s="72">
        <f t="shared" si="9"/>
        <v>115.95949218297308</v>
      </c>
      <c r="L42" s="72">
        <f t="shared" si="10"/>
        <v>115.95961407941657</v>
      </c>
      <c r="M42" s="72">
        <f t="shared" si="11"/>
        <v>115.95961407941657</v>
      </c>
      <c r="N42" s="72">
        <f t="shared" si="4"/>
        <v>115.95949218297308</v>
      </c>
      <c r="O42" s="72">
        <f t="shared" si="12"/>
        <v>115.95961407941657</v>
      </c>
    </row>
    <row r="43" spans="1:22">
      <c r="A43" s="70">
        <v>1</v>
      </c>
      <c r="B43" s="72">
        <f t="shared" si="5"/>
        <v>1</v>
      </c>
      <c r="C43" s="72">
        <f t="shared" si="6"/>
        <v>17.75</v>
      </c>
      <c r="D43" s="72">
        <f t="shared" si="7"/>
        <v>1432.2292972551247</v>
      </c>
      <c r="E43" s="72">
        <f t="shared" si="0"/>
        <v>0</v>
      </c>
      <c r="F43" s="72">
        <f t="shared" si="1"/>
        <v>1</v>
      </c>
      <c r="G43" s="72">
        <f t="shared" si="2"/>
        <v>17.75</v>
      </c>
      <c r="H43" s="72">
        <f t="shared" si="3"/>
        <v>1432.2292972551247</v>
      </c>
      <c r="I43" s="72">
        <f t="shared" si="8"/>
        <v>0</v>
      </c>
      <c r="J43" s="72">
        <f t="shared" si="13"/>
        <v>104.73950736498757</v>
      </c>
      <c r="K43" s="72">
        <f t="shared" si="9"/>
        <v>104.73940408216811</v>
      </c>
      <c r="L43" s="72">
        <f t="shared" si="10"/>
        <v>104.73950736498757</v>
      </c>
      <c r="M43" s="72">
        <f t="shared" si="11"/>
        <v>104.73950736498757</v>
      </c>
      <c r="N43" s="72">
        <f t="shared" si="4"/>
        <v>104.73940408216811</v>
      </c>
      <c r="O43" s="72">
        <f t="shared" si="12"/>
        <v>104.73950736498757</v>
      </c>
    </row>
    <row r="44" spans="1:22">
      <c r="A44" s="70">
        <v>1.1000000000000001</v>
      </c>
      <c r="B44" s="72">
        <f t="shared" si="5"/>
        <v>1.1000000000000001</v>
      </c>
      <c r="C44" s="72">
        <f t="shared" si="6"/>
        <v>17.524999999999999</v>
      </c>
      <c r="D44" s="72">
        <f t="shared" si="7"/>
        <v>1506.6925142807349</v>
      </c>
      <c r="E44" s="72">
        <f t="shared" si="0"/>
        <v>0</v>
      </c>
      <c r="F44" s="72">
        <f t="shared" si="1"/>
        <v>1.1000000000000001</v>
      </c>
      <c r="G44" s="72">
        <f t="shared" si="2"/>
        <v>17.524999999999999</v>
      </c>
      <c r="H44" s="72">
        <f t="shared" si="3"/>
        <v>1506.6925142807349</v>
      </c>
      <c r="I44" s="72">
        <f t="shared" si="8"/>
        <v>0</v>
      </c>
      <c r="J44" s="72">
        <f t="shared" si="13"/>
        <v>95.171287574401489</v>
      </c>
      <c r="K44" s="72">
        <f t="shared" si="9"/>
        <v>95.171198934289322</v>
      </c>
      <c r="L44" s="72">
        <f t="shared" si="10"/>
        <v>95.171287574401489</v>
      </c>
      <c r="M44" s="72">
        <f t="shared" si="11"/>
        <v>95.171287574401489</v>
      </c>
      <c r="N44" s="72">
        <f t="shared" si="4"/>
        <v>95.171198934289322</v>
      </c>
      <c r="O44" s="72">
        <f t="shared" si="12"/>
        <v>95.171287574401489</v>
      </c>
    </row>
    <row r="45" spans="1:22">
      <c r="A45" s="70">
        <v>1.2</v>
      </c>
      <c r="B45" s="72">
        <f t="shared" si="5"/>
        <v>1.2</v>
      </c>
      <c r="C45" s="72">
        <f t="shared" si="6"/>
        <v>17.3</v>
      </c>
      <c r="D45" s="72">
        <f t="shared" si="7"/>
        <v>1578.0100142778997</v>
      </c>
      <c r="E45" s="72">
        <f t="shared" si="0"/>
        <v>0</v>
      </c>
      <c r="F45" s="72">
        <f t="shared" si="1"/>
        <v>1.2</v>
      </c>
      <c r="G45" s="72">
        <f t="shared" si="2"/>
        <v>17.3</v>
      </c>
      <c r="H45" s="72">
        <f t="shared" si="3"/>
        <v>1578.0100142778997</v>
      </c>
      <c r="I45" s="72">
        <f t="shared" si="8"/>
        <v>0</v>
      </c>
      <c r="J45" s="72">
        <f t="shared" si="13"/>
        <v>86.915413584852146</v>
      </c>
      <c r="K45" s="72">
        <f t="shared" si="9"/>
        <v>86.915336694446196</v>
      </c>
      <c r="L45" s="72">
        <f t="shared" si="10"/>
        <v>86.915413584852146</v>
      </c>
      <c r="M45" s="72">
        <f t="shared" si="11"/>
        <v>86.915413584852146</v>
      </c>
      <c r="N45" s="72">
        <f t="shared" si="4"/>
        <v>86.915336694446196</v>
      </c>
      <c r="O45" s="72">
        <f t="shared" si="12"/>
        <v>86.915413584852146</v>
      </c>
    </row>
    <row r="46" spans="1:22">
      <c r="A46" s="70">
        <v>1.3</v>
      </c>
      <c r="B46" s="72">
        <f t="shared" si="5"/>
        <v>1.3</v>
      </c>
      <c r="C46" s="72">
        <f t="shared" si="6"/>
        <v>17.074999999999999</v>
      </c>
      <c r="D46" s="72">
        <f t="shared" si="7"/>
        <v>1646.4981248003519</v>
      </c>
      <c r="E46" s="72">
        <f t="shared" si="0"/>
        <v>0</v>
      </c>
      <c r="F46" s="72">
        <f t="shared" si="1"/>
        <v>1.3</v>
      </c>
      <c r="G46" s="72">
        <f t="shared" si="2"/>
        <v>17.074999999999999</v>
      </c>
      <c r="H46" s="72">
        <f t="shared" si="3"/>
        <v>1646.4981248003519</v>
      </c>
      <c r="I46" s="72">
        <f t="shared" si="8"/>
        <v>0</v>
      </c>
      <c r="J46" s="72">
        <f t="shared" si="13"/>
        <v>79.721304427947118</v>
      </c>
      <c r="K46" s="72">
        <f t="shared" si="9"/>
        <v>79.721237123375744</v>
      </c>
      <c r="L46" s="72">
        <f t="shared" si="10"/>
        <v>79.721304427947118</v>
      </c>
      <c r="M46" s="72">
        <f t="shared" si="11"/>
        <v>79.721304427947118</v>
      </c>
      <c r="N46" s="72">
        <f t="shared" si="4"/>
        <v>79.721237123375744</v>
      </c>
      <c r="O46" s="72">
        <f t="shared" si="12"/>
        <v>79.721304427947118</v>
      </c>
    </row>
    <row r="47" spans="1:22">
      <c r="A47" s="70">
        <v>1.4</v>
      </c>
      <c r="B47" s="72">
        <f t="shared" si="5"/>
        <v>1.4</v>
      </c>
      <c r="C47" s="72">
        <f t="shared" si="6"/>
        <v>16.850000000000001</v>
      </c>
      <c r="D47" s="72">
        <f t="shared" si="7"/>
        <v>1712.414048438086</v>
      </c>
      <c r="E47" s="72">
        <f t="shared" si="0"/>
        <v>0</v>
      </c>
      <c r="F47" s="72">
        <f t="shared" si="1"/>
        <v>1.4</v>
      </c>
      <c r="G47" s="72">
        <f t="shared" si="2"/>
        <v>16.850000000000001</v>
      </c>
      <c r="H47" s="72">
        <f t="shared" si="3"/>
        <v>1712.414048438086</v>
      </c>
      <c r="I47" s="72">
        <f t="shared" si="8"/>
        <v>0</v>
      </c>
      <c r="J47" s="72">
        <f t="shared" si="13"/>
        <v>73.399492000093076</v>
      </c>
      <c r="K47" s="72">
        <f t="shared" si="9"/>
        <v>73.399432626715054</v>
      </c>
      <c r="L47" s="72">
        <f t="shared" si="10"/>
        <v>73.399492000093076</v>
      </c>
      <c r="M47" s="72">
        <f t="shared" si="11"/>
        <v>73.399492000093076</v>
      </c>
      <c r="N47" s="72">
        <f t="shared" si="4"/>
        <v>73.399432626715054</v>
      </c>
      <c r="O47" s="72">
        <f t="shared" si="12"/>
        <v>73.399492000093076</v>
      </c>
    </row>
    <row r="48" spans="1:22">
      <c r="A48" s="70">
        <v>1.5</v>
      </c>
      <c r="B48" s="72">
        <f t="shared" si="5"/>
        <v>1.5</v>
      </c>
      <c r="C48" s="72">
        <f t="shared" si="6"/>
        <v>16.625</v>
      </c>
      <c r="D48" s="72">
        <f t="shared" si="7"/>
        <v>1775.970191335527</v>
      </c>
      <c r="E48" s="72">
        <f t="shared" si="0"/>
        <v>0</v>
      </c>
      <c r="F48" s="72">
        <f t="shared" si="1"/>
        <v>1.5</v>
      </c>
      <c r="G48" s="72">
        <f t="shared" si="2"/>
        <v>16.625</v>
      </c>
      <c r="H48" s="72">
        <f t="shared" si="3"/>
        <v>1775.970191335527</v>
      </c>
      <c r="I48" s="72">
        <f t="shared" si="8"/>
        <v>0</v>
      </c>
      <c r="J48" s="72">
        <f t="shared" si="13"/>
        <v>67.803751698015461</v>
      </c>
      <c r="K48" s="72">
        <f t="shared" si="9"/>
        <v>67.80369896656336</v>
      </c>
      <c r="L48" s="72">
        <f t="shared" si="10"/>
        <v>67.803751698015461</v>
      </c>
      <c r="M48" s="72">
        <f t="shared" si="11"/>
        <v>67.803751698015461</v>
      </c>
      <c r="N48" s="72">
        <f t="shared" si="4"/>
        <v>67.80369896656336</v>
      </c>
      <c r="O48" s="72">
        <f t="shared" si="12"/>
        <v>67.803751698015461</v>
      </c>
    </row>
    <row r="49" spans="1:15">
      <c r="A49" s="70">
        <v>1.6</v>
      </c>
      <c r="B49" s="72">
        <f t="shared" si="5"/>
        <v>1.6</v>
      </c>
      <c r="C49" s="72">
        <f t="shared" si="6"/>
        <v>16.399999999999999</v>
      </c>
      <c r="D49" s="72">
        <f t="shared" si="7"/>
        <v>1837.3442776435884</v>
      </c>
      <c r="E49" s="72">
        <f t="shared" si="0"/>
        <v>0</v>
      </c>
      <c r="F49" s="72">
        <f t="shared" si="1"/>
        <v>1.6</v>
      </c>
      <c r="G49" s="72">
        <f t="shared" si="2"/>
        <v>16.399999999999999</v>
      </c>
      <c r="H49" s="72">
        <f t="shared" si="3"/>
        <v>1837.3442776435884</v>
      </c>
      <c r="I49" s="72">
        <f t="shared" si="8"/>
        <v>0</v>
      </c>
      <c r="J49" s="72">
        <f t="shared" si="13"/>
        <v>62.819235819010856</v>
      </c>
      <c r="K49" s="72">
        <f t="shared" si="9"/>
        <v>62.819188708490252</v>
      </c>
      <c r="L49" s="72">
        <f t="shared" si="10"/>
        <v>62.819235819010856</v>
      </c>
      <c r="M49" s="72">
        <f t="shared" si="11"/>
        <v>62.819235819010856</v>
      </c>
      <c r="N49" s="72">
        <f t="shared" si="4"/>
        <v>62.819188708490252</v>
      </c>
      <c r="O49" s="72">
        <f t="shared" si="12"/>
        <v>62.819235819010856</v>
      </c>
    </row>
    <row r="50" spans="1:15">
      <c r="A50" s="70">
        <v>1.7</v>
      </c>
      <c r="B50" s="72">
        <f t="shared" si="5"/>
        <v>1.7</v>
      </c>
      <c r="C50" s="72">
        <f t="shared" si="6"/>
        <v>16.175000000000001</v>
      </c>
      <c r="D50" s="72">
        <f t="shared" si="7"/>
        <v>1896.6866751651955</v>
      </c>
      <c r="E50" s="72">
        <f t="shared" si="0"/>
        <v>0</v>
      </c>
      <c r="F50" s="72">
        <f t="shared" si="1"/>
        <v>1.7</v>
      </c>
      <c r="G50" s="72">
        <f t="shared" si="2"/>
        <v>16.175000000000001</v>
      </c>
      <c r="H50" s="72">
        <f t="shared" si="3"/>
        <v>1896.6866751651955</v>
      </c>
      <c r="I50" s="72">
        <f t="shared" si="8"/>
        <v>0</v>
      </c>
      <c r="J50" s="72">
        <f t="shared" si="13"/>
        <v>58.354359754628945</v>
      </c>
      <c r="K50" s="72">
        <f t="shared" si="9"/>
        <v>58.354317444992795</v>
      </c>
      <c r="L50" s="72">
        <f t="shared" si="10"/>
        <v>58.354359754628945</v>
      </c>
      <c r="M50" s="72">
        <f t="shared" si="11"/>
        <v>58.354359754628945</v>
      </c>
      <c r="N50" s="72">
        <f t="shared" si="4"/>
        <v>58.354317444992795</v>
      </c>
      <c r="O50" s="72">
        <f t="shared" si="12"/>
        <v>58.354359754628945</v>
      </c>
    </row>
    <row r="51" spans="1:15">
      <c r="A51" s="70">
        <v>1.8</v>
      </c>
      <c r="B51" s="72">
        <f t="shared" si="5"/>
        <v>1.8</v>
      </c>
      <c r="C51" s="72">
        <f t="shared" si="6"/>
        <v>15.95</v>
      </c>
      <c r="D51" s="72">
        <f t="shared" si="7"/>
        <v>1954.1258196965284</v>
      </c>
      <c r="E51" s="72">
        <f t="shared" si="0"/>
        <v>0</v>
      </c>
      <c r="F51" s="72">
        <f t="shared" si="1"/>
        <v>1.8</v>
      </c>
      <c r="G51" s="72">
        <f t="shared" si="2"/>
        <v>15.95</v>
      </c>
      <c r="H51" s="72">
        <f t="shared" si="3"/>
        <v>1954.1258196965284</v>
      </c>
      <c r="I51" s="72">
        <f t="shared" si="8"/>
        <v>0</v>
      </c>
      <c r="J51" s="72">
        <f t="shared" si="13"/>
        <v>54.335112693652668</v>
      </c>
      <c r="K51" s="72">
        <f t="shared" si="9"/>
        <v>54.335074518019958</v>
      </c>
      <c r="L51" s="72">
        <f t="shared" si="10"/>
        <v>54.335112693652668</v>
      </c>
      <c r="M51" s="72">
        <f t="shared" si="11"/>
        <v>54.335112693652668</v>
      </c>
      <c r="N51" s="72">
        <f t="shared" si="4"/>
        <v>54.335074518019958</v>
      </c>
      <c r="O51" s="72">
        <f t="shared" si="12"/>
        <v>54.335112693652668</v>
      </c>
    </row>
    <row r="52" spans="1:15">
      <c r="A52" s="70">
        <v>1.9</v>
      </c>
      <c r="B52" s="72">
        <f t="shared" si="5"/>
        <v>1.9</v>
      </c>
      <c r="C52" s="72">
        <f t="shared" si="6"/>
        <v>15.725000000000001</v>
      </c>
      <c r="D52" s="72">
        <f t="shared" si="7"/>
        <v>2009.7723093463649</v>
      </c>
      <c r="E52" s="72">
        <f t="shared" si="0"/>
        <v>0</v>
      </c>
      <c r="F52" s="72">
        <f t="shared" si="1"/>
        <v>1.9</v>
      </c>
      <c r="G52" s="72">
        <f t="shared" si="2"/>
        <v>15.725000000000001</v>
      </c>
      <c r="H52" s="72">
        <f t="shared" si="3"/>
        <v>2009.7723093463649</v>
      </c>
      <c r="I52" s="72">
        <f t="shared" si="8"/>
        <v>0</v>
      </c>
      <c r="J52" s="72">
        <f t="shared" si="13"/>
        <v>50.700979838910555</v>
      </c>
      <c r="K52" s="72">
        <f t="shared" si="9"/>
        <v>50.7009452489553</v>
      </c>
      <c r="L52" s="72">
        <f t="shared" si="10"/>
        <v>50.700979838910555</v>
      </c>
      <c r="M52" s="72">
        <f t="shared" si="11"/>
        <v>50.700979838910555</v>
      </c>
      <c r="N52" s="72">
        <f t="shared" si="4"/>
        <v>50.7009452489553</v>
      </c>
      <c r="O52" s="72">
        <f t="shared" si="12"/>
        <v>50.700979838910555</v>
      </c>
    </row>
    <row r="53" spans="1:15">
      <c r="A53" s="70">
        <v>2</v>
      </c>
      <c r="B53" s="72">
        <f t="shared" si="5"/>
        <v>2</v>
      </c>
      <c r="C53" s="72">
        <f t="shared" si="6"/>
        <v>15.5</v>
      </c>
      <c r="D53" s="72">
        <f t="shared" si="7"/>
        <v>2063.7220472958129</v>
      </c>
      <c r="E53" s="72">
        <f t="shared" si="0"/>
        <v>0</v>
      </c>
      <c r="F53" s="72">
        <f t="shared" si="1"/>
        <v>2</v>
      </c>
      <c r="G53" s="72">
        <f t="shared" si="2"/>
        <v>15.5</v>
      </c>
      <c r="H53" s="72">
        <f t="shared" si="3"/>
        <v>2063.7220472958129</v>
      </c>
      <c r="I53" s="72">
        <f t="shared" si="8"/>
        <v>0</v>
      </c>
      <c r="J53" s="72">
        <f t="shared" si="13"/>
        <v>47.401962696157128</v>
      </c>
      <c r="K53" s="72">
        <f t="shared" si="9"/>
        <v>47.401931236580829</v>
      </c>
      <c r="L53" s="72">
        <f t="shared" si="10"/>
        <v>47.401962696157128</v>
      </c>
      <c r="M53" s="72">
        <f t="shared" si="11"/>
        <v>47.401962696157128</v>
      </c>
      <c r="N53" s="72">
        <f t="shared" si="4"/>
        <v>47.401931236580829</v>
      </c>
      <c r="O53" s="72">
        <f t="shared" si="12"/>
        <v>47.401962696157128</v>
      </c>
    </row>
    <row r="54" spans="1:15">
      <c r="A54" s="70">
        <v>2.1</v>
      </c>
      <c r="B54" s="72">
        <f t="shared" si="5"/>
        <v>2.1</v>
      </c>
      <c r="C54" s="72">
        <f t="shared" si="6"/>
        <v>15.274999999999999</v>
      </c>
      <c r="D54" s="72">
        <f t="shared" si="7"/>
        <v>2116.0586901154561</v>
      </c>
      <c r="E54" s="72">
        <f t="shared" si="0"/>
        <v>0</v>
      </c>
      <c r="F54" s="72">
        <f t="shared" si="1"/>
        <v>2.1</v>
      </c>
      <c r="G54" s="72">
        <f t="shared" si="2"/>
        <v>15.274999999999999</v>
      </c>
      <c r="H54" s="72">
        <f t="shared" si="3"/>
        <v>2116.0586901154561</v>
      </c>
      <c r="I54" s="72">
        <f t="shared" si="8"/>
        <v>0</v>
      </c>
      <c r="J54" s="72">
        <f t="shared" si="13"/>
        <v>44.396364149063103</v>
      </c>
      <c r="K54" s="72">
        <f t="shared" si="9"/>
        <v>44.396335438460881</v>
      </c>
      <c r="L54" s="72">
        <f t="shared" si="10"/>
        <v>44.396364149063103</v>
      </c>
      <c r="M54" s="72">
        <f t="shared" si="11"/>
        <v>44.396364149063103</v>
      </c>
      <c r="N54" s="72">
        <f t="shared" si="4"/>
        <v>44.396335438460881</v>
      </c>
      <c r="O54" s="72">
        <f t="shared" si="12"/>
        <v>44.396364149063103</v>
      </c>
    </row>
    <row r="55" spans="1:15">
      <c r="A55" s="70">
        <v>2.2000000000000002</v>
      </c>
      <c r="B55" s="72">
        <f t="shared" si="5"/>
        <v>2.2000000000000002</v>
      </c>
      <c r="C55" s="72">
        <f t="shared" si="6"/>
        <v>15.05</v>
      </c>
      <c r="D55" s="72">
        <f t="shared" si="7"/>
        <v>2166.8555802455476</v>
      </c>
      <c r="E55" s="72">
        <f t="shared" si="0"/>
        <v>0</v>
      </c>
      <c r="F55" s="72">
        <f t="shared" si="1"/>
        <v>2.2000000000000002</v>
      </c>
      <c r="G55" s="72">
        <f t="shared" si="2"/>
        <v>15.05</v>
      </c>
      <c r="H55" s="72">
        <f t="shared" si="3"/>
        <v>2166.8555802455476</v>
      </c>
      <c r="I55" s="72">
        <f t="shared" si="8"/>
        <v>0</v>
      </c>
      <c r="J55" s="72">
        <f t="shared" si="13"/>
        <v>41.649116663329792</v>
      </c>
      <c r="K55" s="72">
        <f t="shared" si="9"/>
        <v>41.649090379641315</v>
      </c>
      <c r="L55" s="72">
        <f t="shared" si="10"/>
        <v>41.649116663329792</v>
      </c>
      <c r="M55" s="72">
        <f t="shared" si="11"/>
        <v>41.649116663329792</v>
      </c>
      <c r="N55" s="72">
        <f t="shared" si="4"/>
        <v>41.649090379641315</v>
      </c>
      <c r="O55" s="72">
        <f t="shared" si="12"/>
        <v>41.649116663329792</v>
      </c>
    </row>
    <row r="56" spans="1:15">
      <c r="A56" s="70">
        <v>2.2999999999999998</v>
      </c>
      <c r="B56" s="72">
        <f t="shared" si="5"/>
        <v>2.2999999999999998</v>
      </c>
      <c r="C56" s="72">
        <f t="shared" si="6"/>
        <v>14.824999999999999</v>
      </c>
      <c r="D56" s="72">
        <f t="shared" si="7"/>
        <v>2216.1772891845853</v>
      </c>
      <c r="E56" s="72">
        <f t="shared" si="0"/>
        <v>0</v>
      </c>
      <c r="F56" s="72">
        <f t="shared" si="1"/>
        <v>2.2999999999999998</v>
      </c>
      <c r="G56" s="72">
        <f t="shared" si="2"/>
        <v>14.824999999999999</v>
      </c>
      <c r="H56" s="72">
        <f t="shared" si="3"/>
        <v>2216.1772891845853</v>
      </c>
      <c r="I56" s="72">
        <f t="shared" si="8"/>
        <v>0</v>
      </c>
      <c r="J56" s="72">
        <f t="shared" si="13"/>
        <v>39.130502983014374</v>
      </c>
      <c r="K56" s="72">
        <f t="shared" si="9"/>
        <v>39.130478852315392</v>
      </c>
      <c r="L56" s="72">
        <f t="shared" si="10"/>
        <v>39.130502983014374</v>
      </c>
      <c r="M56" s="72">
        <f t="shared" si="11"/>
        <v>39.130502983014374</v>
      </c>
      <c r="N56" s="72">
        <f t="shared" si="4"/>
        <v>39.130478852315392</v>
      </c>
      <c r="O56" s="72">
        <f t="shared" si="12"/>
        <v>39.130502983014374</v>
      </c>
    </row>
    <row r="57" spans="1:15">
      <c r="A57" s="70">
        <v>2.4</v>
      </c>
      <c r="B57" s="72">
        <f t="shared" si="5"/>
        <v>2.4</v>
      </c>
      <c r="C57" s="72">
        <f t="shared" si="6"/>
        <v>14.600000000000001</v>
      </c>
      <c r="D57" s="72">
        <f t="shared" si="7"/>
        <v>2264.0808626461244</v>
      </c>
      <c r="E57" s="72">
        <f t="shared" si="0"/>
        <v>0</v>
      </c>
      <c r="F57" s="72">
        <f t="shared" si="1"/>
        <v>2.4</v>
      </c>
      <c r="G57" s="72">
        <f t="shared" si="2"/>
        <v>14.600000000000001</v>
      </c>
      <c r="H57" s="72">
        <f t="shared" si="3"/>
        <v>2264.0808626461244</v>
      </c>
      <c r="I57" s="72">
        <f t="shared" si="8"/>
        <v>0</v>
      </c>
      <c r="J57" s="72">
        <f t="shared" si="13"/>
        <v>36.815164944206607</v>
      </c>
      <c r="K57" s="72">
        <f t="shared" si="9"/>
        <v>36.815142731972671</v>
      </c>
      <c r="L57" s="72">
        <f t="shared" si="10"/>
        <v>36.815164944206607</v>
      </c>
      <c r="M57" s="72">
        <f t="shared" si="11"/>
        <v>36.815164944206607</v>
      </c>
      <c r="N57" s="72">
        <f t="shared" si="4"/>
        <v>36.815142731972671</v>
      </c>
      <c r="O57" s="72">
        <f t="shared" si="12"/>
        <v>36.815164944206607</v>
      </c>
    </row>
    <row r="58" spans="1:15">
      <c r="A58" s="70">
        <v>2.5</v>
      </c>
      <c r="B58" s="72">
        <f t="shared" si="5"/>
        <v>2.5</v>
      </c>
      <c r="C58" s="72">
        <f t="shared" si="6"/>
        <v>14.375</v>
      </c>
      <c r="D58" s="72">
        <f t="shared" si="7"/>
        <v>2310.6168345522206</v>
      </c>
      <c r="E58" s="72">
        <f t="shared" si="0"/>
        <v>0</v>
      </c>
      <c r="F58" s="72">
        <f t="shared" si="1"/>
        <v>2.5</v>
      </c>
      <c r="G58" s="72">
        <f t="shared" si="2"/>
        <v>14.375</v>
      </c>
      <c r="H58" s="72">
        <f t="shared" si="3"/>
        <v>2310.6168345522206</v>
      </c>
      <c r="I58" s="72">
        <f t="shared" si="8"/>
        <v>0</v>
      </c>
      <c r="J58" s="72">
        <f t="shared" si="13"/>
        <v>34.681326810963704</v>
      </c>
      <c r="K58" s="72">
        <f t="shared" si="9"/>
        <v>34.681306315186433</v>
      </c>
      <c r="L58" s="72">
        <f t="shared" si="10"/>
        <v>34.681326810963704</v>
      </c>
      <c r="M58" s="72">
        <f t="shared" si="11"/>
        <v>34.681326810963704</v>
      </c>
      <c r="N58" s="72">
        <f t="shared" si="4"/>
        <v>34.681306315186433</v>
      </c>
      <c r="O58" s="72">
        <f t="shared" si="12"/>
        <v>34.681326810963704</v>
      </c>
    </row>
    <row r="59" spans="1:15">
      <c r="A59" s="70">
        <v>2.6</v>
      </c>
      <c r="B59" s="72">
        <f t="shared" si="5"/>
        <v>2.6</v>
      </c>
      <c r="C59" s="72">
        <f t="shared" si="6"/>
        <v>14.149999999999999</v>
      </c>
      <c r="D59" s="72">
        <f t="shared" si="7"/>
        <v>2355.8300595683281</v>
      </c>
      <c r="E59" s="72">
        <f t="shared" si="0"/>
        <v>0</v>
      </c>
      <c r="F59" s="72">
        <f t="shared" si="1"/>
        <v>2.6</v>
      </c>
      <c r="G59" s="72">
        <f t="shared" si="2"/>
        <v>14.149999999999999</v>
      </c>
      <c r="H59" s="72">
        <f t="shared" si="3"/>
        <v>2355.8300595683281</v>
      </c>
      <c r="I59" s="72">
        <f t="shared" si="8"/>
        <v>0</v>
      </c>
      <c r="J59" s="72">
        <f t="shared" si="13"/>
        <v>32.710180412745707</v>
      </c>
      <c r="K59" s="72">
        <f t="shared" si="9"/>
        <v>32.710161458456035</v>
      </c>
      <c r="L59" s="72">
        <f t="shared" si="10"/>
        <v>32.710180412745707</v>
      </c>
      <c r="M59" s="72">
        <f t="shared" si="11"/>
        <v>32.710180412745707</v>
      </c>
      <c r="N59" s="72">
        <f t="shared" si="4"/>
        <v>32.710161458456035</v>
      </c>
      <c r="O59" s="72">
        <f t="shared" si="12"/>
        <v>32.710180412745707</v>
      </c>
    </row>
    <row r="60" spans="1:15">
      <c r="A60" s="70">
        <v>2.7</v>
      </c>
      <c r="B60" s="72">
        <f t="shared" si="5"/>
        <v>2.7</v>
      </c>
      <c r="C60" s="72">
        <f t="shared" si="6"/>
        <v>13.925000000000001</v>
      </c>
      <c r="D60" s="72">
        <f t="shared" si="7"/>
        <v>2399.7604016098758</v>
      </c>
      <c r="E60" s="72">
        <f t="shared" si="0"/>
        <v>0</v>
      </c>
      <c r="F60" s="72">
        <f t="shared" si="1"/>
        <v>2.7</v>
      </c>
      <c r="G60" s="72">
        <f t="shared" si="2"/>
        <v>13.925000000000001</v>
      </c>
      <c r="H60" s="72">
        <f t="shared" si="3"/>
        <v>2399.7604016098758</v>
      </c>
      <c r="I60" s="72">
        <f t="shared" si="8"/>
        <v>0</v>
      </c>
      <c r="J60" s="72">
        <f t="shared" si="13"/>
        <v>30.885393767247585</v>
      </c>
      <c r="K60" s="72">
        <f t="shared" si="9"/>
        <v>30.885376202118369</v>
      </c>
      <c r="L60" s="72">
        <f t="shared" si="10"/>
        <v>30.885393767247585</v>
      </c>
      <c r="M60" s="72">
        <f t="shared" si="11"/>
        <v>30.885393767247585</v>
      </c>
      <c r="N60" s="72">
        <f t="shared" si="4"/>
        <v>30.885376202118369</v>
      </c>
      <c r="O60" s="72">
        <f t="shared" si="12"/>
        <v>30.885393767247585</v>
      </c>
    </row>
    <row r="61" spans="1:15">
      <c r="A61" s="70">
        <v>2.8</v>
      </c>
      <c r="B61" s="72">
        <f t="shared" si="5"/>
        <v>2.8</v>
      </c>
      <c r="C61" s="72">
        <f t="shared" si="6"/>
        <v>13.7</v>
      </c>
      <c r="D61" s="72">
        <f t="shared" si="7"/>
        <v>2442.4433068415774</v>
      </c>
      <c r="E61" s="72">
        <f t="shared" si="0"/>
        <v>0</v>
      </c>
      <c r="F61" s="72">
        <f t="shared" si="1"/>
        <v>2.8</v>
      </c>
      <c r="G61" s="72">
        <f t="shared" si="2"/>
        <v>13.7</v>
      </c>
      <c r="H61" s="72">
        <f t="shared" si="3"/>
        <v>2442.4433068415774</v>
      </c>
      <c r="I61" s="72">
        <f t="shared" si="8"/>
        <v>0</v>
      </c>
      <c r="J61" s="72">
        <f t="shared" si="13"/>
        <v>29.192714971394903</v>
      </c>
      <c r="K61" s="72">
        <f t="shared" si="9"/>
        <v>29.192698662181574</v>
      </c>
      <c r="L61" s="72">
        <f t="shared" si="10"/>
        <v>29.192714971394903</v>
      </c>
      <c r="M61" s="72">
        <f t="shared" si="11"/>
        <v>29.192714971394903</v>
      </c>
      <c r="N61" s="72">
        <f t="shared" si="4"/>
        <v>29.192698662181574</v>
      </c>
      <c r="O61" s="72">
        <f t="shared" si="12"/>
        <v>29.192714971394903</v>
      </c>
    </row>
    <row r="62" spans="1:15">
      <c r="A62" s="70">
        <v>2.9</v>
      </c>
      <c r="B62" s="72">
        <f t="shared" si="5"/>
        <v>2.9</v>
      </c>
      <c r="C62" s="72">
        <f t="shared" si="6"/>
        <v>13.475000000000001</v>
      </c>
      <c r="D62" s="72">
        <f t="shared" si="7"/>
        <v>2483.9102831354321</v>
      </c>
      <c r="E62" s="72">
        <f t="shared" si="0"/>
        <v>0</v>
      </c>
      <c r="F62" s="72">
        <f t="shared" si="1"/>
        <v>2.9</v>
      </c>
      <c r="G62" s="72">
        <f t="shared" si="2"/>
        <v>13.475000000000001</v>
      </c>
      <c r="H62" s="72">
        <f t="shared" si="3"/>
        <v>2483.9102831354321</v>
      </c>
      <c r="I62" s="72">
        <f t="shared" si="8"/>
        <v>0</v>
      </c>
      <c r="J62" s="72">
        <f t="shared" si="13"/>
        <v>27.619650326924759</v>
      </c>
      <c r="K62" s="72">
        <f t="shared" si="9"/>
        <v>27.619635156560925</v>
      </c>
      <c r="L62" s="72">
        <f t="shared" si="10"/>
        <v>27.619650326924759</v>
      </c>
      <c r="M62" s="72">
        <f t="shared" si="11"/>
        <v>27.619650326924759</v>
      </c>
      <c r="N62" s="72">
        <f t="shared" si="4"/>
        <v>27.619635156560925</v>
      </c>
      <c r="O62" s="72">
        <f t="shared" si="12"/>
        <v>27.619650326924759</v>
      </c>
    </row>
    <row r="63" spans="1:15">
      <c r="A63" s="70">
        <v>3</v>
      </c>
      <c r="B63" s="72">
        <f t="shared" si="5"/>
        <v>3</v>
      </c>
      <c r="C63" s="72">
        <f t="shared" si="6"/>
        <v>13.25</v>
      </c>
      <c r="D63" s="72">
        <f t="shared" si="7"/>
        <v>2524.1893030690858</v>
      </c>
      <c r="E63" s="72">
        <f t="shared" si="0"/>
        <v>0</v>
      </c>
      <c r="F63" s="72">
        <f t="shared" si="1"/>
        <v>3</v>
      </c>
      <c r="G63" s="72">
        <f t="shared" si="2"/>
        <v>13.25</v>
      </c>
      <c r="H63" s="72">
        <f t="shared" si="3"/>
        <v>2524.1893030690858</v>
      </c>
      <c r="I63" s="72">
        <f t="shared" si="8"/>
        <v>0</v>
      </c>
      <c r="J63" s="72">
        <f t="shared" si="13"/>
        <v>26.155200845579724</v>
      </c>
      <c r="K63" s="72">
        <f t="shared" si="9"/>
        <v>26.155186710791693</v>
      </c>
      <c r="L63" s="72">
        <f t="shared" si="10"/>
        <v>26.155200845579724</v>
      </c>
      <c r="M63" s="72">
        <f t="shared" si="11"/>
        <v>26.155200845579724</v>
      </c>
      <c r="N63" s="72">
        <f t="shared" si="4"/>
        <v>26.155186710791693</v>
      </c>
      <c r="O63" s="72">
        <f t="shared" si="12"/>
        <v>26.155200845579724</v>
      </c>
    </row>
    <row r="64" spans="1:15">
      <c r="A64" s="70">
        <v>3.1</v>
      </c>
      <c r="B64" s="72">
        <f t="shared" si="5"/>
        <v>3.1</v>
      </c>
      <c r="C64" s="72">
        <f t="shared" si="6"/>
        <v>13.024999999999999</v>
      </c>
      <c r="D64" s="72">
        <f t="shared" si="7"/>
        <v>2563.3051438638936</v>
      </c>
      <c r="E64" s="72">
        <f t="shared" si="0"/>
        <v>0</v>
      </c>
      <c r="F64" s="72">
        <f t="shared" si="1"/>
        <v>3.1</v>
      </c>
      <c r="G64" s="72">
        <f t="shared" si="2"/>
        <v>13.024999999999999</v>
      </c>
      <c r="H64" s="72">
        <f t="shared" si="3"/>
        <v>2563.3051438638936</v>
      </c>
      <c r="I64" s="72">
        <f t="shared" si="8"/>
        <v>0</v>
      </c>
      <c r="J64" s="72">
        <f t="shared" si="13"/>
        <v>24.789645058389752</v>
      </c>
      <c r="K64" s="72">
        <f t="shared" si="9"/>
        <v>24.789631867722871</v>
      </c>
      <c r="L64" s="72">
        <f t="shared" si="10"/>
        <v>24.789645058389752</v>
      </c>
      <c r="M64" s="72">
        <f t="shared" si="11"/>
        <v>24.789645058389752</v>
      </c>
      <c r="N64" s="72">
        <f t="shared" si="4"/>
        <v>24.789631867722871</v>
      </c>
      <c r="O64" s="72">
        <f t="shared" si="12"/>
        <v>24.789645058389752</v>
      </c>
    </row>
    <row r="65" spans="1:15">
      <c r="A65" s="70">
        <v>3.2</v>
      </c>
      <c r="B65" s="72">
        <f t="shared" si="5"/>
        <v>3.2</v>
      </c>
      <c r="C65" s="72">
        <f t="shared" si="6"/>
        <v>12.8</v>
      </c>
      <c r="D65" s="72">
        <f t="shared" si="7"/>
        <v>2601.2796748548531</v>
      </c>
      <c r="E65" s="72">
        <f t="shared" si="0"/>
        <v>0</v>
      </c>
      <c r="F65" s="72">
        <f t="shared" ref="F65:F96" si="14">IF(G65=G66,($H$23-G65*$H$22)/$H$21,A65)</f>
        <v>3.2</v>
      </c>
      <c r="G65" s="72">
        <f t="shared" si="2"/>
        <v>12.8</v>
      </c>
      <c r="H65" s="72">
        <f t="shared" si="3"/>
        <v>2601.2796748548531</v>
      </c>
      <c r="I65" s="72">
        <f t="shared" si="8"/>
        <v>0</v>
      </c>
      <c r="J65" s="72">
        <f t="shared" si="13"/>
        <v>23.514358843442619</v>
      </c>
      <c r="K65" s="72">
        <f t="shared" si="9"/>
        <v>23.514346515619518</v>
      </c>
      <c r="L65" s="72">
        <f t="shared" si="10"/>
        <v>23.514358843442619</v>
      </c>
      <c r="M65" s="72">
        <f t="shared" si="11"/>
        <v>23.514358843442619</v>
      </c>
      <c r="N65" s="72">
        <f t="shared" si="4"/>
        <v>23.514346515619518</v>
      </c>
      <c r="O65" s="72">
        <f t="shared" si="12"/>
        <v>23.514358843442619</v>
      </c>
    </row>
    <row r="66" spans="1:15">
      <c r="A66" s="70">
        <v>3.3</v>
      </c>
      <c r="B66" s="72">
        <f t="shared" si="5"/>
        <v>3.3</v>
      </c>
      <c r="C66" s="72">
        <f t="shared" si="6"/>
        <v>12.574999999999999</v>
      </c>
      <c r="D66" s="72">
        <f t="shared" si="7"/>
        <v>2638.1321009220683</v>
      </c>
      <c r="E66" s="72">
        <f t="shared" si="0"/>
        <v>0</v>
      </c>
      <c r="F66" s="72">
        <f t="shared" si="14"/>
        <v>3.3</v>
      </c>
      <c r="G66" s="72">
        <f t="shared" si="2"/>
        <v>12.574999999999999</v>
      </c>
      <c r="H66" s="72">
        <f t="shared" si="3"/>
        <v>2638.1321009220683</v>
      </c>
      <c r="I66" s="72">
        <f t="shared" si="8"/>
        <v>0</v>
      </c>
      <c r="J66" s="72">
        <f t="shared" ref="J66:J97" si="15">IF((D$28^G$13-D$16*A66^G$13)^(1/G$13)&gt;J65,J65,(D$28^G$13-D$16*A66^G$13)^(1/G$13))</f>
        <v>22.321665067941019</v>
      </c>
      <c r="K66" s="72">
        <f t="shared" si="9"/>
        <v>22.321653530486984</v>
      </c>
      <c r="L66" s="72">
        <f t="shared" si="10"/>
        <v>22.321665067941019</v>
      </c>
      <c r="M66" s="72">
        <f t="shared" si="11"/>
        <v>22.321665067941019</v>
      </c>
      <c r="N66" s="72">
        <f t="shared" si="4"/>
        <v>22.321653530486984</v>
      </c>
      <c r="O66" s="72">
        <f t="shared" si="12"/>
        <v>22.321665067941019</v>
      </c>
    </row>
    <row r="67" spans="1:15">
      <c r="A67" s="70">
        <v>3.4</v>
      </c>
      <c r="B67" s="72">
        <f t="shared" si="5"/>
        <v>3.4</v>
      </c>
      <c r="C67" s="72">
        <f t="shared" si="6"/>
        <v>12.350000000000001</v>
      </c>
      <c r="D67" s="72">
        <f t="shared" si="7"/>
        <v>2673.8791686303289</v>
      </c>
      <c r="E67" s="72">
        <f t="shared" si="0"/>
        <v>0</v>
      </c>
      <c r="F67" s="72">
        <f t="shared" si="14"/>
        <v>3.4</v>
      </c>
      <c r="G67" s="72">
        <f t="shared" si="2"/>
        <v>12.350000000000001</v>
      </c>
      <c r="H67" s="72">
        <f t="shared" si="3"/>
        <v>2673.8791686303289</v>
      </c>
      <c r="I67" s="72">
        <f t="shared" si="8"/>
        <v>0</v>
      </c>
      <c r="J67" s="72">
        <f t="shared" si="15"/>
        <v>21.204707408514459</v>
      </c>
      <c r="K67" s="72">
        <f t="shared" si="9"/>
        <v>21.20469659660095</v>
      </c>
      <c r="L67" s="72">
        <f t="shared" si="10"/>
        <v>21.204707408514459</v>
      </c>
      <c r="M67" s="72">
        <f t="shared" si="11"/>
        <v>21.204707408514459</v>
      </c>
      <c r="N67" s="72">
        <f t="shared" si="4"/>
        <v>21.20469659660095</v>
      </c>
      <c r="O67" s="72">
        <f t="shared" si="12"/>
        <v>21.204707408514459</v>
      </c>
    </row>
    <row r="68" spans="1:15">
      <c r="A68" s="70">
        <v>3.5</v>
      </c>
      <c r="B68" s="72">
        <f t="shared" si="5"/>
        <v>3.5</v>
      </c>
      <c r="C68" s="72">
        <f t="shared" si="6"/>
        <v>12.125</v>
      </c>
      <c r="D68" s="72">
        <f t="shared" si="7"/>
        <v>2708.535340500508</v>
      </c>
      <c r="E68" s="72">
        <f t="shared" si="0"/>
        <v>0</v>
      </c>
      <c r="F68" s="72">
        <f t="shared" si="14"/>
        <v>3.5</v>
      </c>
      <c r="G68" s="72">
        <f t="shared" si="2"/>
        <v>12.125</v>
      </c>
      <c r="H68" s="72">
        <f t="shared" si="3"/>
        <v>2708.535340500508</v>
      </c>
      <c r="I68" s="72">
        <f t="shared" si="8"/>
        <v>0</v>
      </c>
      <c r="J68" s="72">
        <f t="shared" si="15"/>
        <v>20.157343906171089</v>
      </c>
      <c r="K68" s="72">
        <f t="shared" si="9"/>
        <v>20.157333761637549</v>
      </c>
      <c r="L68" s="72">
        <f t="shared" si="10"/>
        <v>20.157343906171089</v>
      </c>
      <c r="M68" s="72">
        <f t="shared" si="11"/>
        <v>20.157343906171089</v>
      </c>
      <c r="N68" s="72">
        <f t="shared" si="4"/>
        <v>20.157333761637549</v>
      </c>
      <c r="O68" s="72">
        <f t="shared" si="12"/>
        <v>20.157343906171089</v>
      </c>
    </row>
    <row r="69" spans="1:15">
      <c r="A69" s="70">
        <v>3.6</v>
      </c>
      <c r="B69" s="72">
        <f t="shared" si="5"/>
        <v>3.6</v>
      </c>
      <c r="C69" s="72">
        <f t="shared" si="6"/>
        <v>11.9</v>
      </c>
      <c r="D69" s="72">
        <f t="shared" si="7"/>
        <v>2742.1129417860898</v>
      </c>
      <c r="E69" s="72">
        <f t="shared" si="0"/>
        <v>0</v>
      </c>
      <c r="F69" s="72">
        <f t="shared" si="14"/>
        <v>3.6</v>
      </c>
      <c r="G69" s="72">
        <f t="shared" si="2"/>
        <v>11.9</v>
      </c>
      <c r="H69" s="72">
        <f t="shared" si="3"/>
        <v>2742.1129417860898</v>
      </c>
      <c r="I69" s="72">
        <f t="shared" si="8"/>
        <v>0</v>
      </c>
      <c r="J69" s="72">
        <f t="shared" si="15"/>
        <v>19.174056726801478</v>
      </c>
      <c r="K69" s="72">
        <f t="shared" si="9"/>
        <v>19.17404719732416</v>
      </c>
      <c r="L69" s="72">
        <f t="shared" si="10"/>
        <v>19.174056726801478</v>
      </c>
      <c r="M69" s="72">
        <f t="shared" si="11"/>
        <v>19.174056726801478</v>
      </c>
      <c r="N69" s="72">
        <f t="shared" si="4"/>
        <v>19.17404719732416</v>
      </c>
      <c r="O69" s="72">
        <f t="shared" si="12"/>
        <v>19.174056726801478</v>
      </c>
    </row>
    <row r="70" spans="1:15">
      <c r="A70" s="70">
        <v>3.7</v>
      </c>
      <c r="B70" s="72">
        <f t="shared" si="5"/>
        <v>3.7</v>
      </c>
      <c r="C70" s="72">
        <f t="shared" si="6"/>
        <v>11.674999999999999</v>
      </c>
      <c r="D70" s="72">
        <f t="shared" si="7"/>
        <v>2774.6222832854919</v>
      </c>
      <c r="E70" s="72">
        <f t="shared" si="0"/>
        <v>0</v>
      </c>
      <c r="F70" s="72">
        <f t="shared" si="14"/>
        <v>3.7</v>
      </c>
      <c r="G70" s="72">
        <f t="shared" si="2"/>
        <v>11.674999999999999</v>
      </c>
      <c r="H70" s="72">
        <f t="shared" si="3"/>
        <v>2774.6222832854919</v>
      </c>
      <c r="I70" s="72">
        <f t="shared" si="8"/>
        <v>0</v>
      </c>
      <c r="J70" s="72">
        <f t="shared" si="15"/>
        <v>18.249875305229448</v>
      </c>
      <c r="K70" s="72">
        <f t="shared" si="9"/>
        <v>18.24986634361165</v>
      </c>
      <c r="L70" s="72">
        <f t="shared" si="10"/>
        <v>18.249875305229448</v>
      </c>
      <c r="M70" s="72">
        <f t="shared" si="11"/>
        <v>18.249875305229448</v>
      </c>
      <c r="N70" s="72">
        <f t="shared" si="4"/>
        <v>18.24986634361165</v>
      </c>
      <c r="O70" s="72">
        <f t="shared" si="12"/>
        <v>18.249875305229448</v>
      </c>
    </row>
    <row r="71" spans="1:15">
      <c r="A71" s="70">
        <v>3.8</v>
      </c>
      <c r="B71" s="72">
        <f t="shared" si="5"/>
        <v>3.8</v>
      </c>
      <c r="C71" s="72">
        <f t="shared" si="6"/>
        <v>11.450000000000001</v>
      </c>
      <c r="D71" s="72">
        <f t="shared" si="7"/>
        <v>2806.0717630374734</v>
      </c>
      <c r="E71" s="72">
        <f t="shared" si="0"/>
        <v>0</v>
      </c>
      <c r="F71" s="72">
        <f t="shared" si="14"/>
        <v>3.8</v>
      </c>
      <c r="G71" s="72">
        <f t="shared" si="2"/>
        <v>11.450000000000001</v>
      </c>
      <c r="H71" s="72">
        <f t="shared" si="3"/>
        <v>2806.0717630374734</v>
      </c>
      <c r="I71" s="72">
        <f t="shared" si="8"/>
        <v>0</v>
      </c>
      <c r="J71" s="72">
        <f t="shared" si="15"/>
        <v>17.380310601653843</v>
      </c>
      <c r="K71" s="72">
        <f t="shared" si="9"/>
        <v>17.380302165217618</v>
      </c>
      <c r="L71" s="72">
        <f t="shared" si="10"/>
        <v>17.380310601653843</v>
      </c>
      <c r="M71" s="72">
        <f t="shared" si="11"/>
        <v>17.380310601653843</v>
      </c>
      <c r="N71" s="72">
        <f t="shared" si="4"/>
        <v>17.380302165217618</v>
      </c>
      <c r="O71" s="72">
        <f t="shared" si="12"/>
        <v>17.380310601653843</v>
      </c>
    </row>
    <row r="72" spans="1:15">
      <c r="A72" s="70">
        <v>3.9</v>
      </c>
      <c r="B72" s="72">
        <f t="shared" si="5"/>
        <v>3.9</v>
      </c>
      <c r="C72" s="72">
        <f t="shared" si="6"/>
        <v>11.225</v>
      </c>
      <c r="D72" s="72">
        <f t="shared" si="7"/>
        <v>2836.467949185957</v>
      </c>
      <c r="E72" s="72">
        <f t="shared" si="0"/>
        <v>0</v>
      </c>
      <c r="F72" s="72">
        <f t="shared" si="14"/>
        <v>3.9</v>
      </c>
      <c r="G72" s="72">
        <f t="shared" si="2"/>
        <v>11.225</v>
      </c>
      <c r="H72" s="72">
        <f t="shared" si="3"/>
        <v>2836.467949185957</v>
      </c>
      <c r="I72" s="72">
        <f t="shared" si="8"/>
        <v>0</v>
      </c>
      <c r="J72" s="72">
        <f t="shared" si="15"/>
        <v>16.561298631538385</v>
      </c>
      <c r="K72" s="72">
        <f t="shared" si="9"/>
        <v>16.561290681601069</v>
      </c>
      <c r="L72" s="72">
        <f t="shared" si="10"/>
        <v>16.561298631538385</v>
      </c>
      <c r="M72" s="72">
        <f t="shared" si="11"/>
        <v>16.561298631538385</v>
      </c>
      <c r="N72" s="72">
        <f t="shared" si="4"/>
        <v>16.561290681601069</v>
      </c>
      <c r="O72" s="72">
        <f t="shared" si="12"/>
        <v>16.561298631538385</v>
      </c>
    </row>
    <row r="73" spans="1:15">
      <c r="A73" s="70">
        <v>4</v>
      </c>
      <c r="B73" s="72">
        <f t="shared" si="5"/>
        <v>4</v>
      </c>
      <c r="C73" s="72">
        <f t="shared" si="6"/>
        <v>11</v>
      </c>
      <c r="D73" s="72">
        <f t="shared" si="7"/>
        <v>2865.815645833743</v>
      </c>
      <c r="E73" s="72">
        <f t="shared" si="0"/>
        <v>0</v>
      </c>
      <c r="F73" s="72">
        <f t="shared" si="14"/>
        <v>4</v>
      </c>
      <c r="G73" s="72">
        <f t="shared" si="2"/>
        <v>11</v>
      </c>
      <c r="H73" s="72">
        <f t="shared" si="3"/>
        <v>2865.815645833743</v>
      </c>
      <c r="I73" s="72">
        <f t="shared" si="8"/>
        <v>0</v>
      </c>
      <c r="J73" s="72">
        <f t="shared" si="15"/>
        <v>15.789151771417991</v>
      </c>
      <c r="K73" s="72">
        <f t="shared" si="9"/>
        <v>15.789144272839723</v>
      </c>
      <c r="L73" s="72">
        <f t="shared" si="10"/>
        <v>15.789151771417991</v>
      </c>
      <c r="M73" s="72">
        <f t="shared" si="11"/>
        <v>15.789151771417991</v>
      </c>
      <c r="N73" s="72">
        <f t="shared" si="4"/>
        <v>15.789144272839723</v>
      </c>
      <c r="O73" s="72">
        <f t="shared" si="12"/>
        <v>15.789151771417991</v>
      </c>
    </row>
    <row r="74" spans="1:15">
      <c r="A74" s="70">
        <v>4.0999999999999996</v>
      </c>
      <c r="B74" s="72">
        <f t="shared" si="5"/>
        <v>4.0999999999999996</v>
      </c>
      <c r="C74" s="72">
        <f t="shared" si="6"/>
        <v>10.775</v>
      </c>
      <c r="D74" s="72">
        <f t="shared" si="7"/>
        <v>2894.1179433103366</v>
      </c>
      <c r="E74" s="72">
        <f t="shared" si="0"/>
        <v>0</v>
      </c>
      <c r="F74" s="72">
        <f t="shared" si="14"/>
        <v>4.0999999999999996</v>
      </c>
      <c r="G74" s="72">
        <f t="shared" si="2"/>
        <v>10.775</v>
      </c>
      <c r="H74" s="72">
        <f t="shared" si="3"/>
        <v>2894.1179433103366</v>
      </c>
      <c r="I74" s="72">
        <f t="shared" si="8"/>
        <v>0</v>
      </c>
      <c r="J74" s="72">
        <f t="shared" si="15"/>
        <v>15.060516614501005</v>
      </c>
      <c r="K74" s="72">
        <f t="shared" si="9"/>
        <v>15.060509535292672</v>
      </c>
      <c r="L74" s="72">
        <f t="shared" si="10"/>
        <v>15.060516614501005</v>
      </c>
      <c r="M74" s="72">
        <f t="shared" si="11"/>
        <v>15.060516614501005</v>
      </c>
      <c r="N74" s="72">
        <f t="shared" si="4"/>
        <v>15.060509535292672</v>
      </c>
      <c r="O74" s="72">
        <f t="shared" si="12"/>
        <v>15.060516614501005</v>
      </c>
    </row>
    <row r="75" spans="1:15">
      <c r="A75" s="70">
        <v>4.2</v>
      </c>
      <c r="B75" s="72">
        <f t="shared" si="5"/>
        <v>4.2</v>
      </c>
      <c r="C75" s="72">
        <f t="shared" si="6"/>
        <v>10.549999999999999</v>
      </c>
      <c r="D75" s="72">
        <f t="shared" si="7"/>
        <v>2921.3762539395852</v>
      </c>
      <c r="E75" s="72">
        <f t="shared" si="0"/>
        <v>0</v>
      </c>
      <c r="F75" s="72">
        <f t="shared" si="14"/>
        <v>4.2</v>
      </c>
      <c r="G75" s="72">
        <f t="shared" si="2"/>
        <v>10.549999999999999</v>
      </c>
      <c r="H75" s="72">
        <f t="shared" si="3"/>
        <v>2921.3762539395852</v>
      </c>
      <c r="I75" s="72">
        <f t="shared" si="8"/>
        <v>0</v>
      </c>
      <c r="J75" s="72">
        <f t="shared" si="15"/>
        <v>14.372337367006372</v>
      </c>
      <c r="K75" s="72">
        <f t="shared" si="9"/>
        <v>14.372330677988209</v>
      </c>
      <c r="L75" s="72">
        <f t="shared" si="10"/>
        <v>14.372337367006372</v>
      </c>
      <c r="M75" s="72">
        <f t="shared" si="11"/>
        <v>14.372337367006372</v>
      </c>
      <c r="N75" s="72">
        <f t="shared" si="4"/>
        <v>14.372330677988209</v>
      </c>
      <c r="O75" s="72">
        <f t="shared" si="12"/>
        <v>14.372337367006372</v>
      </c>
    </row>
    <row r="76" spans="1:15">
      <c r="A76" s="70">
        <v>4.3</v>
      </c>
      <c r="B76" s="72">
        <f t="shared" si="5"/>
        <v>4.3</v>
      </c>
      <c r="C76" s="72">
        <f t="shared" si="6"/>
        <v>10.325000000000001</v>
      </c>
      <c r="D76" s="72">
        <f t="shared" si="7"/>
        <v>2947.5903340945265</v>
      </c>
      <c r="E76" s="72">
        <f t="shared" si="0"/>
        <v>0</v>
      </c>
      <c r="F76" s="72">
        <f t="shared" si="14"/>
        <v>4.3</v>
      </c>
      <c r="G76" s="72">
        <f t="shared" si="2"/>
        <v>10.325000000000001</v>
      </c>
      <c r="H76" s="72">
        <f t="shared" si="3"/>
        <v>2947.5903340945265</v>
      </c>
      <c r="I76" s="72">
        <f t="shared" si="8"/>
        <v>0</v>
      </c>
      <c r="J76" s="72">
        <f t="shared" si="15"/>
        <v>13.721823950761634</v>
      </c>
      <c r="K76" s="72">
        <f t="shared" si="9"/>
        <v>13.721817625265466</v>
      </c>
      <c r="L76" s="72">
        <f t="shared" si="10"/>
        <v>13.721823950761634</v>
      </c>
      <c r="M76" s="72">
        <f t="shared" si="11"/>
        <v>13.721823950761634</v>
      </c>
      <c r="N76" s="72">
        <f t="shared" si="4"/>
        <v>13.721817625265466</v>
      </c>
      <c r="O76" s="72">
        <f t="shared" si="12"/>
        <v>13.721823950761634</v>
      </c>
    </row>
    <row r="77" spans="1:15">
      <c r="A77" s="70">
        <v>4.4000000000000004</v>
      </c>
      <c r="B77" s="72">
        <f t="shared" si="5"/>
        <v>4.4000000000000004</v>
      </c>
      <c r="C77" s="72">
        <f t="shared" si="6"/>
        <v>10.1</v>
      </c>
      <c r="D77" s="72">
        <f t="shared" si="7"/>
        <v>2972.7582930581725</v>
      </c>
      <c r="E77" s="72">
        <f t="shared" si="0"/>
        <v>0</v>
      </c>
      <c r="F77" s="72">
        <f t="shared" si="14"/>
        <v>4.4000000000000004</v>
      </c>
      <c r="G77" s="72">
        <f t="shared" si="2"/>
        <v>10.1</v>
      </c>
      <c r="H77" s="72">
        <f t="shared" si="3"/>
        <v>2972.7582930581725</v>
      </c>
      <c r="I77" s="72">
        <f t="shared" si="8"/>
        <v>0</v>
      </c>
      <c r="J77" s="72">
        <f t="shared" si="15"/>
        <v>13.106424118774751</v>
      </c>
      <c r="K77" s="72">
        <f t="shared" si="9"/>
        <v>13.106418132383155</v>
      </c>
      <c r="L77" s="72">
        <f t="shared" si="10"/>
        <v>13.106424118774751</v>
      </c>
      <c r="M77" s="72">
        <f t="shared" si="11"/>
        <v>13.106424118774751</v>
      </c>
      <c r="N77" s="72">
        <f t="shared" si="4"/>
        <v>13.106418132383155</v>
      </c>
      <c r="O77" s="72">
        <f t="shared" si="12"/>
        <v>13.106424118774751</v>
      </c>
    </row>
    <row r="78" spans="1:15">
      <c r="A78" s="70">
        <v>4.5</v>
      </c>
      <c r="B78" s="72">
        <f t="shared" si="5"/>
        <v>4.5</v>
      </c>
      <c r="C78" s="72">
        <f t="shared" si="6"/>
        <v>9.875</v>
      </c>
      <c r="D78" s="72">
        <f t="shared" si="7"/>
        <v>2996.8765889600168</v>
      </c>
      <c r="E78" s="72">
        <f t="shared" si="0"/>
        <v>0</v>
      </c>
      <c r="F78" s="72">
        <f t="shared" si="14"/>
        <v>4.5</v>
      </c>
      <c r="G78" s="72">
        <f t="shared" si="2"/>
        <v>9.875</v>
      </c>
      <c r="H78" s="72">
        <f t="shared" si="3"/>
        <v>2996.8765889600168</v>
      </c>
      <c r="I78" s="72">
        <f t="shared" si="8"/>
        <v>0</v>
      </c>
      <c r="J78" s="72">
        <f t="shared" si="15"/>
        <v>12.523799005255093</v>
      </c>
      <c r="K78" s="72">
        <f t="shared" si="9"/>
        <v>12.523793335572424</v>
      </c>
      <c r="L78" s="72">
        <f t="shared" si="10"/>
        <v>12.523799005255093</v>
      </c>
      <c r="M78" s="72">
        <f t="shared" si="11"/>
        <v>12.523799005255093</v>
      </c>
      <c r="N78" s="72">
        <f t="shared" si="4"/>
        <v>12.523793335572424</v>
      </c>
      <c r="O78" s="72">
        <f t="shared" si="12"/>
        <v>12.523799005255093</v>
      </c>
    </row>
    <row r="79" spans="1:15">
      <c r="A79" s="70">
        <v>4.5999999999999996</v>
      </c>
      <c r="B79" s="72">
        <f t="shared" si="5"/>
        <v>4.5999999999999996</v>
      </c>
      <c r="C79" s="72">
        <f t="shared" si="6"/>
        <v>9.65</v>
      </c>
      <c r="D79" s="72">
        <f t="shared" si="7"/>
        <v>3019.9400118204508</v>
      </c>
      <c r="E79" s="72">
        <f t="shared" si="0"/>
        <v>0</v>
      </c>
      <c r="F79" s="72">
        <f t="shared" si="14"/>
        <v>4.5999999999999996</v>
      </c>
      <c r="G79" s="72">
        <f t="shared" si="2"/>
        <v>9.65</v>
      </c>
      <c r="H79" s="72">
        <f t="shared" si="3"/>
        <v>3019.9400118204508</v>
      </c>
      <c r="I79" s="72">
        <f t="shared" si="8"/>
        <v>0</v>
      </c>
      <c r="J79" s="72">
        <f t="shared" si="15"/>
        <v>11.971801625302163</v>
      </c>
      <c r="K79" s="72">
        <f t="shared" si="9"/>
        <v>11.971796251752878</v>
      </c>
      <c r="L79" s="72">
        <f t="shared" si="10"/>
        <v>11.971801625302163</v>
      </c>
      <c r="M79" s="72">
        <f t="shared" si="11"/>
        <v>11.971801625302163</v>
      </c>
      <c r="N79" s="72">
        <f t="shared" si="4"/>
        <v>11.971796251752878</v>
      </c>
      <c r="O79" s="72">
        <f t="shared" si="12"/>
        <v>11.971801625302163</v>
      </c>
    </row>
    <row r="80" spans="1:15">
      <c r="A80" s="70">
        <v>4.7</v>
      </c>
      <c r="B80" s="72">
        <f t="shared" si="5"/>
        <v>4.7</v>
      </c>
      <c r="C80" s="72">
        <f t="shared" si="6"/>
        <v>9.4249999999999989</v>
      </c>
      <c r="D80" s="72">
        <f t="shared" si="7"/>
        <v>3041.9416535008222</v>
      </c>
      <c r="E80" s="72">
        <f t="shared" si="0"/>
        <v>0</v>
      </c>
      <c r="F80" s="72">
        <f t="shared" si="14"/>
        <v>4.7</v>
      </c>
      <c r="G80" s="72">
        <f t="shared" si="2"/>
        <v>9.4249999999999989</v>
      </c>
      <c r="H80" s="72">
        <f t="shared" si="3"/>
        <v>3041.9416535008222</v>
      </c>
      <c r="I80" s="72">
        <f t="shared" si="8"/>
        <v>0</v>
      </c>
      <c r="J80" s="72">
        <f t="shared" si="15"/>
        <v>11.448457916411042</v>
      </c>
      <c r="K80" s="72">
        <f t="shared" si="9"/>
        <v>11.44845282006157</v>
      </c>
      <c r="L80" s="72">
        <f t="shared" si="10"/>
        <v>11.448457916411042</v>
      </c>
      <c r="M80" s="72">
        <f t="shared" si="11"/>
        <v>11.448457916411042</v>
      </c>
      <c r="N80" s="72">
        <f t="shared" si="4"/>
        <v>11.44845282006157</v>
      </c>
      <c r="O80" s="72">
        <f t="shared" si="12"/>
        <v>11.448457916411042</v>
      </c>
    </row>
    <row r="81" spans="1:15">
      <c r="A81" s="70">
        <v>4.8</v>
      </c>
      <c r="B81" s="72">
        <f t="shared" si="5"/>
        <v>4.8</v>
      </c>
      <c r="C81" s="72">
        <f t="shared" si="6"/>
        <v>9.2000000000000011</v>
      </c>
      <c r="D81" s="72">
        <f t="shared" si="7"/>
        <v>3062.8728641182024</v>
      </c>
      <c r="E81" s="72">
        <f t="shared" si="0"/>
        <v>0</v>
      </c>
      <c r="F81" s="72">
        <f t="shared" si="14"/>
        <v>4.8</v>
      </c>
      <c r="G81" s="72">
        <f t="shared" si="2"/>
        <v>9.2000000000000011</v>
      </c>
      <c r="H81" s="72">
        <f t="shared" si="3"/>
        <v>3062.8728641182024</v>
      </c>
      <c r="I81" s="72">
        <f t="shared" si="8"/>
        <v>0</v>
      </c>
      <c r="J81" s="72">
        <f t="shared" si="15"/>
        <v>10.951949977357033</v>
      </c>
      <c r="K81" s="72">
        <f t="shared" si="9"/>
        <v>10.951945140758195</v>
      </c>
      <c r="L81" s="72">
        <f t="shared" si="10"/>
        <v>10.951949977357033</v>
      </c>
      <c r="M81" s="72">
        <f t="shared" si="11"/>
        <v>10.951949977357033</v>
      </c>
      <c r="N81" s="72">
        <f t="shared" si="4"/>
        <v>10.951945140758195</v>
      </c>
      <c r="O81" s="72">
        <f t="shared" si="12"/>
        <v>10.951949977357033</v>
      </c>
    </row>
    <row r="82" spans="1:15">
      <c r="A82" s="70">
        <v>4.9000000000000004</v>
      </c>
      <c r="B82" s="72">
        <f t="shared" si="5"/>
        <v>4.9000000000000004</v>
      </c>
      <c r="C82" s="72">
        <f t="shared" si="6"/>
        <v>8.9749999999999996</v>
      </c>
      <c r="D82" s="72">
        <f t="shared" si="7"/>
        <v>3082.7231942328381</v>
      </c>
      <c r="E82" s="72">
        <f t="shared" si="0"/>
        <v>0</v>
      </c>
      <c r="F82" s="72">
        <f t="shared" si="14"/>
        <v>4.9000000000000004</v>
      </c>
      <c r="G82" s="72">
        <f t="shared" si="2"/>
        <v>8.9749999999999996</v>
      </c>
      <c r="H82" s="72">
        <f t="shared" si="3"/>
        <v>3082.7231942328381</v>
      </c>
      <c r="I82" s="72">
        <f t="shared" si="8"/>
        <v>0</v>
      </c>
      <c r="J82" s="72">
        <f t="shared" si="15"/>
        <v>10.480601212516856</v>
      </c>
      <c r="K82" s="72">
        <f t="shared" si="9"/>
        <v>10.480596619563961</v>
      </c>
      <c r="L82" s="72">
        <f t="shared" si="10"/>
        <v>10.480601212516856</v>
      </c>
      <c r="M82" s="72">
        <f t="shared" si="11"/>
        <v>10.480601212516856</v>
      </c>
      <c r="N82" s="72">
        <f t="shared" si="4"/>
        <v>10.480596619563961</v>
      </c>
      <c r="O82" s="72">
        <f t="shared" si="12"/>
        <v>10.480601212516856</v>
      </c>
    </row>
    <row r="83" spans="1:15">
      <c r="A83" s="70">
        <v>5</v>
      </c>
      <c r="B83" s="72">
        <f t="shared" si="5"/>
        <v>5</v>
      </c>
      <c r="C83" s="72">
        <f t="shared" si="6"/>
        <v>8.75</v>
      </c>
      <c r="D83" s="72">
        <f t="shared" si="7"/>
        <v>3101.4803218446991</v>
      </c>
      <c r="E83" s="72">
        <f t="shared" si="0"/>
        <v>0</v>
      </c>
      <c r="F83" s="72">
        <f t="shared" si="14"/>
        <v>5</v>
      </c>
      <c r="G83" s="72">
        <f t="shared" si="2"/>
        <v>8.75</v>
      </c>
      <c r="H83" s="72">
        <f t="shared" si="3"/>
        <v>3101.4803218446991</v>
      </c>
      <c r="I83" s="72">
        <f t="shared" si="8"/>
        <v>0</v>
      </c>
      <c r="J83" s="72">
        <f t="shared" si="15"/>
        <v>10.032863133315754</v>
      </c>
      <c r="K83" s="72">
        <f t="shared" si="9"/>
        <v>10.032858769124188</v>
      </c>
      <c r="L83" s="72">
        <f t="shared" si="10"/>
        <v>10.032863133315754</v>
      </c>
      <c r="M83" s="72">
        <f t="shared" si="11"/>
        <v>10.032863133315754</v>
      </c>
      <c r="N83" s="72">
        <f t="shared" si="4"/>
        <v>10.032858769124188</v>
      </c>
      <c r="O83" s="72">
        <f t="shared" si="12"/>
        <v>10.032863133315754</v>
      </c>
    </row>
    <row r="84" spans="1:15">
      <c r="A84" s="70">
        <v>5.0999999999999996</v>
      </c>
      <c r="B84" s="72">
        <f t="shared" si="5"/>
        <v>5.0999999999999996</v>
      </c>
      <c r="C84" s="72">
        <f t="shared" si="6"/>
        <v>8.5250000000000004</v>
      </c>
      <c r="D84" s="72">
        <f t="shared" si="7"/>
        <v>3119.1299629339483</v>
      </c>
      <c r="E84" s="72">
        <f t="shared" si="0"/>
        <v>0</v>
      </c>
      <c r="F84" s="72">
        <f t="shared" si="14"/>
        <v>5.0999999999999996</v>
      </c>
      <c r="G84" s="72">
        <f t="shared" si="2"/>
        <v>8.5250000000000004</v>
      </c>
      <c r="H84" s="72">
        <f t="shared" si="3"/>
        <v>3119.1299629339483</v>
      </c>
      <c r="I84" s="72">
        <f t="shared" si="8"/>
        <v>0</v>
      </c>
      <c r="J84" s="72">
        <f t="shared" si="15"/>
        <v>9.6073036048964742</v>
      </c>
      <c r="K84" s="72">
        <f t="shared" si="9"/>
        <v>9.6072994556907165</v>
      </c>
      <c r="L84" s="72">
        <f t="shared" si="10"/>
        <v>9.6073036048964742</v>
      </c>
      <c r="M84" s="72">
        <f t="shared" si="11"/>
        <v>9.6073036048964742</v>
      </c>
      <c r="N84" s="72">
        <f t="shared" si="4"/>
        <v>9.6072994556907165</v>
      </c>
      <c r="O84" s="72">
        <f t="shared" si="12"/>
        <v>9.6073036048964742</v>
      </c>
    </row>
    <row r="85" spans="1:15">
      <c r="A85" s="70">
        <v>5.2</v>
      </c>
      <c r="B85" s="72">
        <f t="shared" si="5"/>
        <v>5.2</v>
      </c>
      <c r="C85" s="72">
        <f t="shared" si="6"/>
        <v>8.2999999999999989</v>
      </c>
      <c r="D85" s="72">
        <f t="shared" si="7"/>
        <v>3135.6557639376174</v>
      </c>
      <c r="E85" s="72">
        <f t="shared" si="0"/>
        <v>0</v>
      </c>
      <c r="F85" s="72">
        <f t="shared" si="14"/>
        <v>5.2</v>
      </c>
      <c r="G85" s="72">
        <f t="shared" si="2"/>
        <v>8.2999999999999989</v>
      </c>
      <c r="H85" s="72">
        <f t="shared" si="3"/>
        <v>3135.6557639376174</v>
      </c>
      <c r="I85" s="72">
        <f t="shared" si="8"/>
        <v>0</v>
      </c>
      <c r="J85" s="72">
        <f t="shared" si="15"/>
        <v>9.2025963565974216</v>
      </c>
      <c r="K85" s="72">
        <f t="shared" si="9"/>
        <v>9.2025924096119844</v>
      </c>
      <c r="L85" s="72">
        <f t="shared" si="10"/>
        <v>9.2025963565974216</v>
      </c>
      <c r="M85" s="72">
        <f t="shared" si="11"/>
        <v>9.2025963565974216</v>
      </c>
      <c r="N85" s="72">
        <f t="shared" si="4"/>
        <v>9.2025924096119844</v>
      </c>
      <c r="O85" s="72">
        <f t="shared" si="12"/>
        <v>9.2025963565974216</v>
      </c>
    </row>
    <row r="86" spans="1:15">
      <c r="A86" s="70">
        <v>5.3</v>
      </c>
      <c r="B86" s="72">
        <f t="shared" si="5"/>
        <v>5.3</v>
      </c>
      <c r="C86" s="72">
        <f t="shared" si="6"/>
        <v>8.0750000000000011</v>
      </c>
      <c r="D86" s="72">
        <f t="shared" si="7"/>
        <v>3151.0391741585372</v>
      </c>
      <c r="E86" s="72">
        <f t="shared" si="0"/>
        <v>0</v>
      </c>
      <c r="F86" s="72">
        <f t="shared" si="14"/>
        <v>5.3</v>
      </c>
      <c r="G86" s="72">
        <f t="shared" si="2"/>
        <v>8.0750000000000011</v>
      </c>
      <c r="H86" s="72">
        <f t="shared" si="3"/>
        <v>3151.0391741585372</v>
      </c>
      <c r="I86" s="72">
        <f t="shared" si="8"/>
        <v>0</v>
      </c>
      <c r="J86" s="72">
        <f t="shared" si="15"/>
        <v>8.8175116004548855</v>
      </c>
      <c r="K86" s="72">
        <f t="shared" si="9"/>
        <v>8.8175078438454904</v>
      </c>
      <c r="L86" s="72">
        <f t="shared" si="10"/>
        <v>8.8175116004548855</v>
      </c>
      <c r="M86" s="72">
        <f t="shared" si="11"/>
        <v>8.8175116004548855</v>
      </c>
      <c r="N86" s="72">
        <f t="shared" si="4"/>
        <v>8.8175078438454904</v>
      </c>
      <c r="O86" s="72">
        <f t="shared" si="12"/>
        <v>8.8175116004548855</v>
      </c>
    </row>
    <row r="87" spans="1:15">
      <c r="A87" s="70">
        <v>5.4</v>
      </c>
      <c r="B87" s="72">
        <f t="shared" si="5"/>
        <v>5.4</v>
      </c>
      <c r="C87" s="72">
        <f t="shared" si="6"/>
        <v>7.85</v>
      </c>
      <c r="D87" s="72">
        <f t="shared" si="7"/>
        <v>3165.2592956362928</v>
      </c>
      <c r="E87" s="72">
        <f t="shared" si="0"/>
        <v>0</v>
      </c>
      <c r="F87" s="72">
        <f t="shared" si="14"/>
        <v>5.4</v>
      </c>
      <c r="G87" s="72">
        <f t="shared" si="2"/>
        <v>7.85</v>
      </c>
      <c r="H87" s="72">
        <f t="shared" si="3"/>
        <v>3165.2592956362928</v>
      </c>
      <c r="I87" s="72">
        <f t="shared" si="8"/>
        <v>0</v>
      </c>
      <c r="J87" s="72">
        <f t="shared" si="15"/>
        <v>8.4509076235574447</v>
      </c>
      <c r="K87" s="72">
        <f t="shared" si="9"/>
        <v>8.4509040463215523</v>
      </c>
      <c r="L87" s="72">
        <f t="shared" si="10"/>
        <v>8.4509076235574447</v>
      </c>
      <c r="M87" s="72">
        <f t="shared" si="11"/>
        <v>8.4509076235574447</v>
      </c>
      <c r="N87" s="72">
        <f t="shared" si="4"/>
        <v>8.4509040463215523</v>
      </c>
      <c r="O87" s="72">
        <f t="shared" si="12"/>
        <v>8.4509076235574447</v>
      </c>
    </row>
    <row r="88" spans="1:15">
      <c r="A88" s="70">
        <v>5.5</v>
      </c>
      <c r="B88" s="72">
        <f t="shared" si="5"/>
        <v>5.5</v>
      </c>
      <c r="C88" s="72">
        <f t="shared" si="6"/>
        <v>7.625</v>
      </c>
      <c r="D88" s="72">
        <f t="shared" si="7"/>
        <v>3178.2927074543632</v>
      </c>
      <c r="E88" s="72">
        <f t="shared" si="0"/>
        <v>0</v>
      </c>
      <c r="F88" s="72">
        <f t="shared" si="14"/>
        <v>5.5</v>
      </c>
      <c r="G88" s="72">
        <f t="shared" si="2"/>
        <v>7.625</v>
      </c>
      <c r="H88" s="72">
        <f t="shared" si="3"/>
        <v>3178.2927074543632</v>
      </c>
      <c r="I88" s="72">
        <f t="shared" si="8"/>
        <v>0</v>
      </c>
      <c r="J88" s="72">
        <f t="shared" si="15"/>
        <v>8.1017232383704503</v>
      </c>
      <c r="K88" s="72">
        <f t="shared" si="9"/>
        <v>8.1017198302755791</v>
      </c>
      <c r="L88" s="72">
        <f t="shared" si="10"/>
        <v>8.1017232383704503</v>
      </c>
      <c r="M88" s="72">
        <f t="shared" si="11"/>
        <v>8.1017232383704503</v>
      </c>
      <c r="N88" s="72">
        <f t="shared" si="4"/>
        <v>8.1017198302755791</v>
      </c>
      <c r="O88" s="72">
        <f t="shared" si="12"/>
        <v>8.1017232383704503</v>
      </c>
    </row>
    <row r="89" spans="1:15">
      <c r="A89" s="70">
        <v>5.6</v>
      </c>
      <c r="B89" s="72">
        <f t="shared" si="5"/>
        <v>5.6</v>
      </c>
      <c r="C89" s="72">
        <f t="shared" si="6"/>
        <v>7.4</v>
      </c>
      <c r="D89" s="72">
        <f t="shared" si="7"/>
        <v>3190.1132607869063</v>
      </c>
      <c r="E89" s="72">
        <f t="shared" si="0"/>
        <v>0</v>
      </c>
      <c r="F89" s="72">
        <f t="shared" si="14"/>
        <v>5.6</v>
      </c>
      <c r="G89" s="72">
        <f t="shared" si="2"/>
        <v>7.4</v>
      </c>
      <c r="H89" s="72">
        <f t="shared" si="3"/>
        <v>3190.1132607869063</v>
      </c>
      <c r="I89" s="72">
        <f t="shared" si="8"/>
        <v>0</v>
      </c>
      <c r="J89" s="72">
        <f t="shared" si="15"/>
        <v>7.7689709906703692</v>
      </c>
      <c r="K89" s="72">
        <f t="shared" si="9"/>
        <v>7.7689677421897212</v>
      </c>
      <c r="L89" s="72">
        <f t="shared" si="10"/>
        <v>7.7689709906703692</v>
      </c>
      <c r="M89" s="72">
        <f t="shared" si="11"/>
        <v>7.7689709906703692</v>
      </c>
      <c r="N89" s="72">
        <f t="shared" si="4"/>
        <v>7.7689677421897212</v>
      </c>
      <c r="O89" s="72">
        <f t="shared" si="12"/>
        <v>7.7689709906703692</v>
      </c>
    </row>
    <row r="90" spans="1:15">
      <c r="A90" s="70">
        <v>5.7</v>
      </c>
      <c r="B90" s="72">
        <f t="shared" si="5"/>
        <v>5.7</v>
      </c>
      <c r="C90" s="72">
        <f t="shared" si="6"/>
        <v>7.1749999999999989</v>
      </c>
      <c r="D90" s="72">
        <f t="shared" si="7"/>
        <v>3200.6918401712223</v>
      </c>
      <c r="E90" s="72">
        <f t="shared" si="0"/>
        <v>0</v>
      </c>
      <c r="F90" s="72">
        <f t="shared" si="14"/>
        <v>5.7</v>
      </c>
      <c r="G90" s="72">
        <f t="shared" si="2"/>
        <v>7.1749999999999989</v>
      </c>
      <c r="H90" s="72">
        <f t="shared" si="3"/>
        <v>3200.6918401712223</v>
      </c>
      <c r="I90" s="72">
        <f t="shared" si="8"/>
        <v>0</v>
      </c>
      <c r="J90" s="72">
        <f t="shared" si="15"/>
        <v>7.4517310379473356</v>
      </c>
      <c r="K90" s="72">
        <f t="shared" si="9"/>
        <v>7.451727940201665</v>
      </c>
      <c r="L90" s="72">
        <f t="shared" si="10"/>
        <v>7.4517310379473356</v>
      </c>
      <c r="M90" s="72">
        <f t="shared" si="11"/>
        <v>7.4517310379473356</v>
      </c>
      <c r="N90" s="72">
        <f t="shared" si="4"/>
        <v>7.451727940201665</v>
      </c>
      <c r="O90" s="72">
        <f t="shared" si="12"/>
        <v>7.4517310379473356</v>
      </c>
    </row>
    <row r="91" spans="1:15">
      <c r="A91" s="70">
        <v>5.8</v>
      </c>
      <c r="B91" s="72">
        <f t="shared" si="5"/>
        <v>5.8</v>
      </c>
      <c r="C91" s="72">
        <f t="shared" si="6"/>
        <v>6.9500000000000011</v>
      </c>
      <c r="D91" s="72">
        <f t="shared" si="7"/>
        <v>3209.9960854856004</v>
      </c>
      <c r="E91" s="72">
        <f t="shared" si="0"/>
        <v>0</v>
      </c>
      <c r="F91" s="72">
        <f t="shared" si="14"/>
        <v>5.8</v>
      </c>
      <c r="G91" s="72">
        <f t="shared" si="2"/>
        <v>6.9500000000000011</v>
      </c>
      <c r="H91" s="72">
        <f t="shared" si="3"/>
        <v>3209.9960854856004</v>
      </c>
      <c r="I91" s="72">
        <f t="shared" si="8"/>
        <v>0</v>
      </c>
      <c r="J91" s="72">
        <f t="shared" si="15"/>
        <v>7.1491456224189056</v>
      </c>
      <c r="K91" s="72">
        <f t="shared" si="9"/>
        <v>7.1491426671239928</v>
      </c>
      <c r="L91" s="72">
        <f t="shared" si="10"/>
        <v>7.1491456224189056</v>
      </c>
      <c r="M91" s="72">
        <f t="shared" si="11"/>
        <v>7.1491456224189056</v>
      </c>
      <c r="N91" s="72">
        <f t="shared" si="4"/>
        <v>7.1491426671239928</v>
      </c>
      <c r="O91" s="72">
        <f t="shared" si="12"/>
        <v>7.1491456224189056</v>
      </c>
    </row>
    <row r="92" spans="1:15">
      <c r="A92" s="70">
        <v>5.9</v>
      </c>
      <c r="B92" s="72">
        <f t="shared" si="5"/>
        <v>5.9</v>
      </c>
      <c r="C92" s="72">
        <f t="shared" si="6"/>
        <v>6.7249999999999996</v>
      </c>
      <c r="D92" s="72">
        <f t="shared" si="7"/>
        <v>3217.990067862555</v>
      </c>
      <c r="E92" s="72">
        <f t="shared" si="0"/>
        <v>0</v>
      </c>
      <c r="F92" s="72">
        <f t="shared" si="14"/>
        <v>5.9</v>
      </c>
      <c r="G92" s="72">
        <f t="shared" si="2"/>
        <v>6.7249999999999996</v>
      </c>
      <c r="H92" s="72">
        <f t="shared" si="3"/>
        <v>3217.990067862555</v>
      </c>
      <c r="I92" s="72">
        <f t="shared" si="8"/>
        <v>0</v>
      </c>
      <c r="J92" s="72">
        <f t="shared" si="15"/>
        <v>6.8604140724622003</v>
      </c>
      <c r="K92" s="72">
        <f t="shared" si="9"/>
        <v>6.8604112518812901</v>
      </c>
      <c r="L92" s="72">
        <f t="shared" si="10"/>
        <v>6.8604140724622003</v>
      </c>
      <c r="M92" s="72">
        <f t="shared" si="11"/>
        <v>6.8604140724622003</v>
      </c>
      <c r="N92" s="72">
        <f t="shared" si="4"/>
        <v>6.8604112518812901</v>
      </c>
      <c r="O92" s="72">
        <f t="shared" si="12"/>
        <v>6.8604140724622003</v>
      </c>
    </row>
    <row r="93" spans="1:15">
      <c r="A93" s="70">
        <v>6</v>
      </c>
      <c r="B93" s="72">
        <f t="shared" si="5"/>
        <v>6</v>
      </c>
      <c r="C93" s="72">
        <f t="shared" si="6"/>
        <v>6.5</v>
      </c>
      <c r="D93" s="72">
        <f t="shared" si="7"/>
        <v>3224.6339112020164</v>
      </c>
      <c r="E93" s="72">
        <f t="shared" si="0"/>
        <v>0</v>
      </c>
      <c r="F93" s="72">
        <f t="shared" si="14"/>
        <v>6</v>
      </c>
      <c r="G93" s="72">
        <f t="shared" si="2"/>
        <v>6.5</v>
      </c>
      <c r="H93" s="72">
        <f t="shared" si="3"/>
        <v>3224.6339112020164</v>
      </c>
      <c r="I93" s="72">
        <f t="shared" si="8"/>
        <v>0</v>
      </c>
      <c r="J93" s="72">
        <f t="shared" si="15"/>
        <v>6.5847882745697</v>
      </c>
      <c r="K93" s="72">
        <f t="shared" si="9"/>
        <v>6.5847855814704381</v>
      </c>
      <c r="L93" s="72">
        <f t="shared" si="10"/>
        <v>6.5847882745697</v>
      </c>
      <c r="M93" s="72">
        <f t="shared" si="11"/>
        <v>6.5847882745697</v>
      </c>
      <c r="N93" s="72">
        <f t="shared" si="4"/>
        <v>6.5847855814704381</v>
      </c>
      <c r="O93" s="72">
        <f t="shared" si="12"/>
        <v>6.5847882745697</v>
      </c>
    </row>
    <row r="94" spans="1:15">
      <c r="A94" s="70">
        <v>6.1</v>
      </c>
      <c r="B94" s="72">
        <f t="shared" si="5"/>
        <v>6.1</v>
      </c>
      <c r="C94" s="72">
        <f t="shared" si="6"/>
        <v>6.2750000000000004</v>
      </c>
      <c r="D94" s="72">
        <f t="shared" si="7"/>
        <v>3229.8833489712711</v>
      </c>
      <c r="E94" s="72">
        <f t="shared" si="0"/>
        <v>0</v>
      </c>
      <c r="F94" s="72">
        <f t="shared" si="14"/>
        <v>6.1</v>
      </c>
      <c r="G94" s="72">
        <f t="shared" si="2"/>
        <v>6.2750000000000004</v>
      </c>
      <c r="H94" s="72">
        <f t="shared" si="3"/>
        <v>3229.8833489712711</v>
      </c>
      <c r="I94" s="72">
        <f t="shared" si="8"/>
        <v>0</v>
      </c>
      <c r="J94" s="72">
        <f t="shared" si="15"/>
        <v>6.3215685650765998</v>
      </c>
      <c r="K94" s="72">
        <f t="shared" si="9"/>
        <v>6.3215659926918661</v>
      </c>
      <c r="L94" s="72">
        <f t="shared" si="10"/>
        <v>6.3215685650765998</v>
      </c>
      <c r="M94" s="72">
        <f t="shared" si="11"/>
        <v>6.3215685650765998</v>
      </c>
      <c r="N94" s="72">
        <f t="shared" si="4"/>
        <v>6.3215659926918661</v>
      </c>
      <c r="O94" s="72">
        <f t="shared" si="12"/>
        <v>6.3215685650765998</v>
      </c>
    </row>
    <row r="95" spans="1:15">
      <c r="A95" s="70">
        <v>6.2</v>
      </c>
      <c r="B95" s="72">
        <f t="shared" si="5"/>
        <v>6.2</v>
      </c>
      <c r="C95" s="72">
        <f t="shared" si="6"/>
        <v>6.0499999999999989</v>
      </c>
      <c r="D95" s="72">
        <f t="shared" si="7"/>
        <v>3233.6892034579569</v>
      </c>
      <c r="E95" s="72">
        <f t="shared" si="0"/>
        <v>0</v>
      </c>
      <c r="F95" s="72">
        <f t="shared" si="14"/>
        <v>6.2</v>
      </c>
      <c r="G95" s="72">
        <f t="shared" si="2"/>
        <v>6.0499999999999989</v>
      </c>
      <c r="H95" s="72">
        <f t="shared" si="3"/>
        <v>3233.6892034579569</v>
      </c>
      <c r="I95" s="72">
        <f t="shared" si="8"/>
        <v>0</v>
      </c>
      <c r="J95" s="72">
        <f t="shared" si="15"/>
        <v>6.0700999970729068</v>
      </c>
      <c r="K95" s="72">
        <f t="shared" si="9"/>
        <v>6.0700975390652401</v>
      </c>
      <c r="L95" s="72">
        <f t="shared" si="10"/>
        <v>6.0700999970729068</v>
      </c>
      <c r="M95" s="72">
        <f t="shared" si="11"/>
        <v>6.0700999970729068</v>
      </c>
      <c r="N95" s="72">
        <f t="shared" si="4"/>
        <v>6.0700975390652401</v>
      </c>
      <c r="O95" s="72">
        <f t="shared" si="12"/>
        <v>6.0700999970729068</v>
      </c>
    </row>
    <row r="96" spans="1:15">
      <c r="A96" s="70">
        <v>6.3</v>
      </c>
      <c r="B96" s="72">
        <f t="shared" si="5"/>
        <v>6.3</v>
      </c>
      <c r="C96" s="72">
        <f t="shared" si="6"/>
        <v>5.8250000000000011</v>
      </c>
      <c r="D96" s="72">
        <f t="shared" si="7"/>
        <v>3235.9967714020299</v>
      </c>
      <c r="E96" s="72">
        <f t="shared" si="0"/>
        <v>0</v>
      </c>
      <c r="F96" s="72">
        <f t="shared" si="14"/>
        <v>6.3</v>
      </c>
      <c r="G96" s="72">
        <f t="shared" si="2"/>
        <v>5.8250000000000011</v>
      </c>
      <c r="H96" s="72">
        <f t="shared" si="3"/>
        <v>3235.9967714020299</v>
      </c>
      <c r="I96" s="72">
        <f t="shared" si="8"/>
        <v>0</v>
      </c>
      <c r="J96" s="72">
        <f t="shared" si="15"/>
        <v>5.8297689432470428</v>
      </c>
      <c r="K96" s="72">
        <f t="shared" si="9"/>
        <v>5.8297665936761973</v>
      </c>
      <c r="L96" s="72">
        <f t="shared" si="10"/>
        <v>5.8297689432470428</v>
      </c>
      <c r="M96" s="72">
        <f t="shared" si="11"/>
        <v>5.8297689432470428</v>
      </c>
      <c r="N96" s="72">
        <f t="shared" si="4"/>
        <v>5.8297665936761973</v>
      </c>
      <c r="O96" s="72">
        <f t="shared" si="12"/>
        <v>5.8297689432470428</v>
      </c>
    </row>
    <row r="97" spans="1:15">
      <c r="A97" s="70">
        <v>6.4</v>
      </c>
      <c r="B97" s="72">
        <f t="shared" si="5"/>
        <v>6.4</v>
      </c>
      <c r="C97" s="72">
        <f t="shared" si="6"/>
        <v>5.6</v>
      </c>
      <c r="D97" s="72">
        <f t="shared" si="7"/>
        <v>3236.7450957275028</v>
      </c>
      <c r="E97" s="72">
        <f t="shared" ref="E97:E160" si="16">IF(D97=D$28,1,0)</f>
        <v>1</v>
      </c>
      <c r="F97" s="72">
        <f t="shared" ref="F97:F128" si="17">IF(G97=G98,($H$23-G97*$H$22)/$H$21,A97)</f>
        <v>6.4</v>
      </c>
      <c r="G97" s="72">
        <f t="shared" ref="G97:G160" si="18">IF((H$23-H$21*A97)/H$22&lt;0,0,(H$23-H$21*A97)/H$22)</f>
        <v>5.6</v>
      </c>
      <c r="H97" s="72">
        <f t="shared" ref="H97:H160" si="19">IF(G97&lt;0,0,((G97+0.00000000001)^G$13+H$16*(F97+0.00000000001)^G$13)^(1/G$13))</f>
        <v>3236.7450957275028</v>
      </c>
      <c r="I97" s="72">
        <f t="shared" si="8"/>
        <v>1</v>
      </c>
      <c r="J97" s="72">
        <f t="shared" si="15"/>
        <v>5.6000000000324697</v>
      </c>
      <c r="K97" s="72">
        <f t="shared" si="9"/>
        <v>5.5999977533259022</v>
      </c>
      <c r="L97" s="72">
        <f t="shared" si="10"/>
        <v>5.6000000000324697</v>
      </c>
      <c r="M97" s="72">
        <f t="shared" si="11"/>
        <v>5.6000000000324697</v>
      </c>
      <c r="N97" s="72">
        <f t="shared" ref="N97:N160" si="20">IF(H$28^G$13-H$16*(A97+0.000001)^G$13&lt;0,1000,(H$28^G$13-H$16*(A97+0.000001)^G$13)^(1/G$13))</f>
        <v>5.5999977533259022</v>
      </c>
      <c r="O97" s="72">
        <f t="shared" si="12"/>
        <v>5.6000000000324697</v>
      </c>
    </row>
    <row r="98" spans="1:15">
      <c r="A98" s="70">
        <v>6.5</v>
      </c>
      <c r="B98" s="72">
        <f t="shared" ref="B98:B308" si="21">IF(C98=C99,($D$23-C98*$D$22)/$D$21,A98)</f>
        <v>6.5</v>
      </c>
      <c r="C98" s="72">
        <f t="shared" ref="C98:C105" si="22">IF((D$23-D$21*A98)/D$22&lt;0,0,(D$23-D$21*A98)/D$22)</f>
        <v>5.375</v>
      </c>
      <c r="D98" s="72">
        <f t="shared" ref="D98:D105" si="23">IF(C98&lt;0,0,((C98+0.00000000001)^G$13+D$16*(B98+0.00000000001)^G$13)^(1/G$13))</f>
        <v>3235.8660975845792</v>
      </c>
      <c r="E98" s="72">
        <f t="shared" si="16"/>
        <v>0</v>
      </c>
      <c r="F98" s="72">
        <f t="shared" si="17"/>
        <v>6.5</v>
      </c>
      <c r="G98" s="72">
        <f t="shared" si="18"/>
        <v>5.375</v>
      </c>
      <c r="H98" s="72">
        <f t="shared" si="19"/>
        <v>3235.8660975845792</v>
      </c>
      <c r="I98" s="72">
        <f t="shared" ref="I98:I112" si="24">IF(H98=H$28,1,0)</f>
        <v>0</v>
      </c>
      <c r="J98" s="72">
        <f t="shared" ref="J98:J105" si="25">IF((D$28^G$13-D$16*A98^G$13)^(1/G$13)&gt;J97,J97,(D$28^G$13-D$16*A98^G$13)^(1/G$13))</f>
        <v>5.3802531624499474</v>
      </c>
      <c r="K98" s="72">
        <f t="shared" ref="K98:K105" si="26">IF(D$28^G$13-D$16*(A98+0.000001)^G$13&lt;0,1000,(D$28^G$13-D$16*(A98+0.000001)^G$13)^(1/G$13))</f>
        <v>5.3802510133758101</v>
      </c>
      <c r="L98" s="72">
        <f t="shared" ref="L98:L161" si="27">IF(E$11=1,J98,IF(E$11=2,J98,IF(E$11=3,K98,K98)))</f>
        <v>5.3802531624499474</v>
      </c>
      <c r="M98" s="72">
        <f t="shared" ref="M98:M161" si="28">IF((H$28^G$13-H$16*A98^G$13)^(1/G$13)&gt;M97,M97,(H$28^G$13-H$16*A98^G$13)^(1/G$13))</f>
        <v>5.3802531624499474</v>
      </c>
      <c r="N98" s="72">
        <f t="shared" si="20"/>
        <v>5.3802510133758101</v>
      </c>
      <c r="O98" s="72">
        <f t="shared" ref="O98:O161" si="29">IF(E$11=1,M98,IF(E$11=2,M98,IF(E$11=3,N98,N98)))</f>
        <v>5.3802531624499474</v>
      </c>
    </row>
    <row r="99" spans="1:15">
      <c r="A99" s="70">
        <v>6.6</v>
      </c>
      <c r="B99" s="72">
        <f t="shared" si="21"/>
        <v>6.6</v>
      </c>
      <c r="C99" s="72">
        <f t="shared" si="22"/>
        <v>5.15</v>
      </c>
      <c r="D99" s="72">
        <f t="shared" si="23"/>
        <v>3233.2835356172491</v>
      </c>
      <c r="E99" s="72">
        <f t="shared" si="16"/>
        <v>0</v>
      </c>
      <c r="F99" s="72">
        <f t="shared" si="17"/>
        <v>6.6</v>
      </c>
      <c r="G99" s="72">
        <f t="shared" si="18"/>
        <v>5.15</v>
      </c>
      <c r="H99" s="72">
        <f t="shared" si="19"/>
        <v>3233.2835356172491</v>
      </c>
      <c r="I99" s="72">
        <f t="shared" si="24"/>
        <v>0</v>
      </c>
      <c r="J99" s="72">
        <f t="shared" si="25"/>
        <v>5.1700212425386942</v>
      </c>
      <c r="K99" s="72">
        <f t="shared" si="26"/>
        <v>5.1700191861811566</v>
      </c>
      <c r="L99" s="72">
        <f t="shared" si="27"/>
        <v>5.1700212425386942</v>
      </c>
      <c r="M99" s="72">
        <f t="shared" si="28"/>
        <v>5.1700212425386942</v>
      </c>
      <c r="N99" s="72">
        <f t="shared" si="20"/>
        <v>5.1700191861811566</v>
      </c>
      <c r="O99" s="72">
        <f t="shared" si="29"/>
        <v>5.1700212425386942</v>
      </c>
    </row>
    <row r="100" spans="1:15">
      <c r="A100" s="70">
        <v>6.7</v>
      </c>
      <c r="B100" s="72">
        <f t="shared" si="21"/>
        <v>6.7</v>
      </c>
      <c r="C100" s="72">
        <f t="shared" si="22"/>
        <v>4.9249999999999989</v>
      </c>
      <c r="D100" s="72">
        <f t="shared" si="23"/>
        <v>3228.9117496045851</v>
      </c>
      <c r="E100" s="72">
        <f t="shared" si="16"/>
        <v>0</v>
      </c>
      <c r="F100" s="72">
        <f t="shared" si="17"/>
        <v>6.7</v>
      </c>
      <c r="G100" s="72">
        <f t="shared" si="18"/>
        <v>4.9249999999999989</v>
      </c>
      <c r="H100" s="72">
        <f t="shared" si="19"/>
        <v>3228.9117496045851</v>
      </c>
      <c r="I100" s="72">
        <f t="shared" si="24"/>
        <v>0</v>
      </c>
      <c r="J100" s="72">
        <f t="shared" si="25"/>
        <v>4.968827507327763</v>
      </c>
      <c r="K100" s="72">
        <f t="shared" si="26"/>
        <v>4.9688255390643974</v>
      </c>
      <c r="L100" s="72">
        <f t="shared" si="27"/>
        <v>4.968827507327763</v>
      </c>
      <c r="M100" s="72">
        <f t="shared" si="28"/>
        <v>4.968827507327763</v>
      </c>
      <c r="N100" s="72">
        <f t="shared" si="20"/>
        <v>4.9688255390643974</v>
      </c>
      <c r="O100" s="72">
        <f t="shared" si="29"/>
        <v>4.968827507327763</v>
      </c>
    </row>
    <row r="101" spans="1:15">
      <c r="A101" s="70">
        <v>6.8</v>
      </c>
      <c r="B101" s="72">
        <f t="shared" si="21"/>
        <v>6.8</v>
      </c>
      <c r="C101" s="72">
        <f t="shared" si="22"/>
        <v>4.7000000000000011</v>
      </c>
      <c r="D101" s="72">
        <f t="shared" si="23"/>
        <v>3222.6541323918441</v>
      </c>
      <c r="E101" s="72">
        <f t="shared" si="16"/>
        <v>0</v>
      </c>
      <c r="F101" s="72">
        <f t="shared" si="17"/>
        <v>6.8</v>
      </c>
      <c r="G101" s="72">
        <f t="shared" si="18"/>
        <v>4.7000000000000011</v>
      </c>
      <c r="H101" s="72">
        <f t="shared" si="19"/>
        <v>3222.6541323918441</v>
      </c>
      <c r="I101" s="72">
        <f t="shared" si="24"/>
        <v>0</v>
      </c>
      <c r="J101" s="72">
        <f t="shared" si="25"/>
        <v>4.7762235149722239</v>
      </c>
      <c r="K101" s="72">
        <f t="shared" si="26"/>
        <v>4.7762216304533203</v>
      </c>
      <c r="L101" s="72">
        <f t="shared" si="27"/>
        <v>4.7762235149722239</v>
      </c>
      <c r="M101" s="72">
        <f t="shared" si="28"/>
        <v>4.7762235149722239</v>
      </c>
      <c r="N101" s="72">
        <f t="shared" si="20"/>
        <v>4.7762216304533203</v>
      </c>
      <c r="O101" s="72">
        <f t="shared" si="29"/>
        <v>4.7762235149722239</v>
      </c>
    </row>
    <row r="102" spans="1:15">
      <c r="A102" s="70">
        <v>6.9</v>
      </c>
      <c r="B102" s="72">
        <f t="shared" si="21"/>
        <v>6.9</v>
      </c>
      <c r="C102" s="72">
        <f t="shared" si="22"/>
        <v>4.4749999999999996</v>
      </c>
      <c r="D102" s="72">
        <f t="shared" si="23"/>
        <v>3214.4012558689033</v>
      </c>
      <c r="E102" s="72">
        <f t="shared" si="16"/>
        <v>0</v>
      </c>
      <c r="F102" s="72">
        <f t="shared" si="17"/>
        <v>6.9</v>
      </c>
      <c r="G102" s="72">
        <f t="shared" si="18"/>
        <v>4.4749999999999996</v>
      </c>
      <c r="H102" s="72">
        <f t="shared" si="19"/>
        <v>3214.4012558689033</v>
      </c>
      <c r="I102" s="72">
        <f t="shared" si="24"/>
        <v>0</v>
      </c>
      <c r="J102" s="72">
        <f t="shared" si="25"/>
        <v>4.5917871300230395</v>
      </c>
      <c r="K102" s="72">
        <f t="shared" si="26"/>
        <v>4.5917853251525704</v>
      </c>
      <c r="L102" s="72">
        <f t="shared" si="27"/>
        <v>4.5917871300230395</v>
      </c>
      <c r="M102" s="72">
        <f t="shared" si="28"/>
        <v>4.5917871300230395</v>
      </c>
      <c r="N102" s="72">
        <f t="shared" si="20"/>
        <v>4.5917853251525704</v>
      </c>
      <c r="O102" s="72">
        <f t="shared" si="29"/>
        <v>4.5917871300230395</v>
      </c>
    </row>
    <row r="103" spans="1:15">
      <c r="A103" s="70">
        <v>7</v>
      </c>
      <c r="B103" s="72">
        <f t="shared" si="21"/>
        <v>7</v>
      </c>
      <c r="C103" s="72">
        <f t="shared" si="22"/>
        <v>4.25</v>
      </c>
      <c r="D103" s="72">
        <f t="shared" si="23"/>
        <v>3204.0285514830789</v>
      </c>
      <c r="E103" s="72">
        <f t="shared" si="16"/>
        <v>0</v>
      </c>
      <c r="F103" s="72">
        <f t="shared" si="17"/>
        <v>7</v>
      </c>
      <c r="G103" s="72">
        <f t="shared" si="18"/>
        <v>4.25</v>
      </c>
      <c r="H103" s="72">
        <f t="shared" si="19"/>
        <v>3204.0285514830789</v>
      </c>
      <c r="I103" s="72">
        <f t="shared" si="24"/>
        <v>0</v>
      </c>
      <c r="J103" s="72">
        <f t="shared" si="25"/>
        <v>4.4151207008576883</v>
      </c>
      <c r="K103" s="72">
        <f t="shared" si="26"/>
        <v>4.4151189717758559</v>
      </c>
      <c r="L103" s="72">
        <f t="shared" si="27"/>
        <v>4.4151207008576883</v>
      </c>
      <c r="M103" s="72">
        <f t="shared" si="28"/>
        <v>4.4151207008576883</v>
      </c>
      <c r="N103" s="72">
        <f t="shared" si="20"/>
        <v>4.4151189717758559</v>
      </c>
      <c r="O103" s="72">
        <f t="shared" si="29"/>
        <v>4.4151207008576883</v>
      </c>
    </row>
    <row r="104" spans="1:15">
      <c r="A104" s="70">
        <v>7.1</v>
      </c>
      <c r="B104" s="72">
        <f t="shared" si="21"/>
        <v>7.1</v>
      </c>
      <c r="C104" s="72">
        <f t="shared" si="22"/>
        <v>4.0250000000000004</v>
      </c>
      <c r="D104" s="72">
        <f t="shared" si="23"/>
        <v>3191.3934100658298</v>
      </c>
      <c r="E104" s="72">
        <f t="shared" si="16"/>
        <v>0</v>
      </c>
      <c r="F104" s="72">
        <f t="shared" si="17"/>
        <v>7.1</v>
      </c>
      <c r="G104" s="72">
        <f t="shared" si="18"/>
        <v>4.0250000000000004</v>
      </c>
      <c r="H104" s="72">
        <f t="shared" si="19"/>
        <v>3191.3934100658298</v>
      </c>
      <c r="I104" s="72">
        <f t="shared" si="24"/>
        <v>0</v>
      </c>
      <c r="J104" s="72">
        <f t="shared" si="25"/>
        <v>4.2458493841097518</v>
      </c>
      <c r="K104" s="72">
        <f t="shared" si="26"/>
        <v>4.2458477271769128</v>
      </c>
      <c r="L104" s="72">
        <f t="shared" si="27"/>
        <v>4.2458493841097518</v>
      </c>
      <c r="M104" s="72">
        <f t="shared" si="28"/>
        <v>4.2458493841097518</v>
      </c>
      <c r="N104" s="72">
        <f t="shared" si="20"/>
        <v>4.2458477271769128</v>
      </c>
      <c r="O104" s="72">
        <f t="shared" si="29"/>
        <v>4.2458493841097518</v>
      </c>
    </row>
    <row r="105" spans="1:15">
      <c r="A105" s="70">
        <v>7.2</v>
      </c>
      <c r="B105" s="72">
        <f>IF(C105=C193,($D$23-C105*$D$22)/$D$21,A105)</f>
        <v>7.2</v>
      </c>
      <c r="C105" s="72">
        <f t="shared" si="22"/>
        <v>3.8000000000000007</v>
      </c>
      <c r="D105" s="72">
        <f t="shared" si="23"/>
        <v>3176.3315144468661</v>
      </c>
      <c r="E105" s="72">
        <f t="shared" si="16"/>
        <v>0</v>
      </c>
      <c r="F105" s="72">
        <f>IF(G105=G193,($H$23-G105*$H$22)/$H$21,A105)</f>
        <v>7.2</v>
      </c>
      <c r="G105" s="72">
        <f t="shared" si="18"/>
        <v>3.8000000000000007</v>
      </c>
      <c r="H105" s="72">
        <f t="shared" si="19"/>
        <v>3176.3315144468661</v>
      </c>
      <c r="I105" s="72">
        <f t="shared" si="24"/>
        <v>0</v>
      </c>
      <c r="J105" s="72">
        <f t="shared" si="25"/>
        <v>4.083619602532143</v>
      </c>
      <c r="K105" s="72">
        <f t="shared" si="26"/>
        <v>4.0836180143140348</v>
      </c>
      <c r="L105" s="72">
        <f t="shared" si="27"/>
        <v>4.083619602532143</v>
      </c>
      <c r="M105" s="72">
        <f t="shared" si="28"/>
        <v>4.083619602532143</v>
      </c>
      <c r="N105" s="72">
        <f t="shared" si="20"/>
        <v>4.0836180143140348</v>
      </c>
      <c r="O105" s="72">
        <f t="shared" si="29"/>
        <v>4.083619602532143</v>
      </c>
    </row>
    <row r="106" spans="1:15">
      <c r="A106" s="70">
        <v>7.3</v>
      </c>
      <c r="B106" s="72">
        <f t="shared" si="21"/>
        <v>7.3</v>
      </c>
      <c r="C106" s="72">
        <f t="shared" ref="C106:C169" si="30">IF((D$23-D$21*A106)/D$22&lt;0,0,(D$23-D$21*A106)/D$22)</f>
        <v>3.5749999999999993</v>
      </c>
      <c r="D106" s="72">
        <f t="shared" ref="D106:D169" si="31">IF(C106&lt;0,0,((C106+0.00000000001)^G$13+D$16*(B106+0.00000000001)^G$13)^(1/G$13))</f>
        <v>3158.6521432409113</v>
      </c>
      <c r="E106" s="72">
        <f t="shared" si="16"/>
        <v>0</v>
      </c>
      <c r="F106" s="72">
        <f>IF(G106=G107,($H$23-G106*$H$22)/$H$21,A106)</f>
        <v>7.3</v>
      </c>
      <c r="G106" s="72">
        <f t="shared" si="18"/>
        <v>3.5749999999999993</v>
      </c>
      <c r="H106" s="72">
        <f t="shared" si="19"/>
        <v>3158.6521432409113</v>
      </c>
      <c r="I106" s="72">
        <f t="shared" si="24"/>
        <v>0</v>
      </c>
      <c r="J106" s="72">
        <f t="shared" ref="J106:J169" si="32">IF((D$28^G$13-D$16*A106^G$13)^(1/G$13)&gt;J105,J105,(D$28^G$13-D$16*A106^G$13)^(1/G$13))</f>
        <v>3.9280976241381285</v>
      </c>
      <c r="K106" s="72">
        <f t="shared" ref="K106:K169" si="33">IF(D$28^G$13-D$16*(A106+0.000001)^G$13&lt;0,1000,(D$28^G$13-D$16*(A106+0.000001)^G$13)^(1/G$13))</f>
        <v>3.9280961013922031</v>
      </c>
      <c r="L106" s="72">
        <f t="shared" si="27"/>
        <v>3.9280976241381285</v>
      </c>
      <c r="M106" s="72">
        <f t="shared" si="28"/>
        <v>3.9280976241381285</v>
      </c>
      <c r="N106" s="72">
        <f t="shared" si="20"/>
        <v>3.9280961013922031</v>
      </c>
      <c r="O106" s="72">
        <f t="shared" si="29"/>
        <v>3.9280976241381285</v>
      </c>
    </row>
    <row r="107" spans="1:15">
      <c r="A107" s="70">
        <v>7.4</v>
      </c>
      <c r="B107" s="72">
        <f t="shared" ref="B107" si="34">IF(C107=C195,($D$23-C107*$D$22)/$D$21,A107)</f>
        <v>7.4</v>
      </c>
      <c r="C107" s="72">
        <f t="shared" si="30"/>
        <v>3.3499999999999979</v>
      </c>
      <c r="D107" s="72">
        <f t="shared" si="31"/>
        <v>3138.1320720330796</v>
      </c>
      <c r="E107" s="72">
        <f t="shared" si="16"/>
        <v>0</v>
      </c>
      <c r="F107" s="72">
        <f>IF(G107=G195,($H$23-G107*$H$22)/$H$21,A107)</f>
        <v>7.4</v>
      </c>
      <c r="G107" s="72">
        <f t="shared" si="18"/>
        <v>3.3499999999999979</v>
      </c>
      <c r="H107" s="72">
        <f t="shared" si="19"/>
        <v>3138.1320720330796</v>
      </c>
      <c r="I107" s="72">
        <f t="shared" si="24"/>
        <v>0</v>
      </c>
      <c r="J107" s="72">
        <f t="shared" si="32"/>
        <v>3.7789682517115564</v>
      </c>
      <c r="K107" s="72">
        <f t="shared" si="33"/>
        <v>3.7789667913743972</v>
      </c>
      <c r="L107" s="72">
        <f t="shared" si="27"/>
        <v>3.7789682517115564</v>
      </c>
      <c r="M107" s="72">
        <f t="shared" si="28"/>
        <v>3.7789682517115564</v>
      </c>
      <c r="N107" s="72">
        <f t="shared" si="20"/>
        <v>3.7789667913743972</v>
      </c>
      <c r="O107" s="72">
        <f t="shared" si="29"/>
        <v>3.7789682517115564</v>
      </c>
    </row>
    <row r="108" spans="1:15">
      <c r="A108" s="70">
        <v>7.5</v>
      </c>
      <c r="B108" s="72">
        <f t="shared" si="21"/>
        <v>7.5</v>
      </c>
      <c r="C108" s="72">
        <f t="shared" si="30"/>
        <v>3.125</v>
      </c>
      <c r="D108" s="72">
        <f t="shared" si="31"/>
        <v>3114.5075268048204</v>
      </c>
      <c r="E108" s="72">
        <f t="shared" si="16"/>
        <v>0</v>
      </c>
      <c r="F108" s="72">
        <f>IF(G108=G109,($H$23-G108*$H$22)/$H$21,A108)</f>
        <v>7.5</v>
      </c>
      <c r="G108" s="72">
        <f t="shared" si="18"/>
        <v>3.125</v>
      </c>
      <c r="H108" s="72">
        <f t="shared" si="19"/>
        <v>3114.5075268048204</v>
      </c>
      <c r="I108" s="72">
        <f t="shared" si="24"/>
        <v>0</v>
      </c>
      <c r="J108" s="72">
        <f t="shared" si="32"/>
        <v>3.6359336128823898</v>
      </c>
      <c r="K108" s="72">
        <f t="shared" si="33"/>
        <v>3.6359322120581008</v>
      </c>
      <c r="L108" s="72">
        <f t="shared" si="27"/>
        <v>3.6359336128823898</v>
      </c>
      <c r="M108" s="72">
        <f t="shared" si="28"/>
        <v>3.6359336128823898</v>
      </c>
      <c r="N108" s="72">
        <f t="shared" si="20"/>
        <v>3.6359322120581008</v>
      </c>
      <c r="O108" s="72">
        <f t="shared" si="29"/>
        <v>3.6359336128823898</v>
      </c>
    </row>
    <row r="109" spans="1:15">
      <c r="A109" s="70">
        <v>7.6</v>
      </c>
      <c r="B109" s="72">
        <f t="shared" ref="B109" si="35">IF(C109=C307,($D$23-C109*$D$22)/$D$21,A109)</f>
        <v>7.6</v>
      </c>
      <c r="C109" s="72">
        <f t="shared" si="30"/>
        <v>2.9000000000000021</v>
      </c>
      <c r="D109" s="72">
        <f t="shared" si="31"/>
        <v>3087.4633757972674</v>
      </c>
      <c r="E109" s="72">
        <f t="shared" si="16"/>
        <v>0</v>
      </c>
      <c r="F109" s="72">
        <f>IF(G109=G307,($H$23-G109*$H$22)/$H$21,A109)</f>
        <v>7.6</v>
      </c>
      <c r="G109" s="72">
        <f t="shared" si="18"/>
        <v>2.9000000000000021</v>
      </c>
      <c r="H109" s="72">
        <f t="shared" si="19"/>
        <v>3087.4633757972674</v>
      </c>
      <c r="I109" s="72">
        <f t="shared" si="24"/>
        <v>0</v>
      </c>
      <c r="J109" s="72">
        <f t="shared" si="32"/>
        <v>3.4987120419440796</v>
      </c>
      <c r="K109" s="72">
        <f t="shared" si="33"/>
        <v>3.4987106978935176</v>
      </c>
      <c r="L109" s="72">
        <f t="shared" si="27"/>
        <v>3.4987120419440796</v>
      </c>
      <c r="M109" s="72">
        <f t="shared" si="28"/>
        <v>3.4987120419440796</v>
      </c>
      <c r="N109" s="72">
        <f t="shared" si="20"/>
        <v>3.4987106978935176</v>
      </c>
      <c r="O109" s="72">
        <f t="shared" si="29"/>
        <v>3.4987120419440796</v>
      </c>
    </row>
    <row r="110" spans="1:15">
      <c r="A110" s="70">
        <v>7.7</v>
      </c>
      <c r="B110" s="72">
        <f t="shared" si="21"/>
        <v>7.7</v>
      </c>
      <c r="C110" s="72">
        <f t="shared" si="30"/>
        <v>2.6750000000000007</v>
      </c>
      <c r="D110" s="72">
        <f t="shared" si="31"/>
        <v>3056.6183125936996</v>
      </c>
      <c r="E110" s="72">
        <f t="shared" si="16"/>
        <v>0</v>
      </c>
      <c r="F110" s="72">
        <f>IF(G110=G111,($H$23-G110*$H$22)/$H$21,A110)</f>
        <v>7.7</v>
      </c>
      <c r="G110" s="72">
        <f t="shared" si="18"/>
        <v>2.6750000000000007</v>
      </c>
      <c r="H110" s="72">
        <f t="shared" si="19"/>
        <v>3056.6183125936996</v>
      </c>
      <c r="I110" s="72">
        <f t="shared" si="24"/>
        <v>0</v>
      </c>
      <c r="J110" s="72">
        <f t="shared" si="32"/>
        <v>3.3670370454611582</v>
      </c>
      <c r="K110" s="72">
        <f t="shared" si="33"/>
        <v>3.3670357555920098</v>
      </c>
      <c r="L110" s="72">
        <f t="shared" si="27"/>
        <v>3.3670370454611582</v>
      </c>
      <c r="M110" s="72">
        <f t="shared" si="28"/>
        <v>3.3670370454611582</v>
      </c>
      <c r="N110" s="72">
        <f t="shared" si="20"/>
        <v>3.3670357555920098</v>
      </c>
      <c r="O110" s="72">
        <f t="shared" si="29"/>
        <v>3.3670370454611582</v>
      </c>
    </row>
    <row r="111" spans="1:15">
      <c r="A111" s="70">
        <v>7.8</v>
      </c>
      <c r="B111" s="72">
        <f t="shared" ref="B111" si="36">IF(C111=C309,($D$23-C111*$D$22)/$D$21,A111)</f>
        <v>7.8</v>
      </c>
      <c r="C111" s="72">
        <f t="shared" si="30"/>
        <v>2.4499999999999993</v>
      </c>
      <c r="D111" s="72">
        <f t="shared" si="31"/>
        <v>3021.504060606037</v>
      </c>
      <c r="E111" s="72">
        <f t="shared" si="16"/>
        <v>0</v>
      </c>
      <c r="F111" s="72">
        <f>IF(G111=G309,($H$23-G111*$H$22)/$H$21,A111)</f>
        <v>7.8</v>
      </c>
      <c r="G111" s="72">
        <f t="shared" si="18"/>
        <v>2.4499999999999993</v>
      </c>
      <c r="H111" s="72">
        <f t="shared" si="19"/>
        <v>3021.504060606037</v>
      </c>
      <c r="I111" s="72">
        <f t="shared" si="24"/>
        <v>0</v>
      </c>
      <c r="J111" s="72">
        <f t="shared" si="32"/>
        <v>3.2406563444911622</v>
      </c>
      <c r="K111" s="72">
        <f t="shared" si="33"/>
        <v>3.2406551063486968</v>
      </c>
      <c r="L111" s="72">
        <f t="shared" si="27"/>
        <v>3.2406563444911622</v>
      </c>
      <c r="M111" s="72">
        <f t="shared" si="28"/>
        <v>3.2406563444911622</v>
      </c>
      <c r="N111" s="72">
        <f t="shared" si="20"/>
        <v>3.2406551063486968</v>
      </c>
      <c r="O111" s="72">
        <f t="shared" si="29"/>
        <v>3.2406563444911622</v>
      </c>
    </row>
    <row r="112" spans="1:15">
      <c r="A112" s="70">
        <v>7.9</v>
      </c>
      <c r="B112" s="72">
        <f t="shared" si="21"/>
        <v>7.9</v>
      </c>
      <c r="C112" s="72">
        <f t="shared" si="30"/>
        <v>2.2249999999999979</v>
      </c>
      <c r="D112" s="72">
        <f t="shared" si="31"/>
        <v>2981.5353779873417</v>
      </c>
      <c r="E112" s="72">
        <f t="shared" si="16"/>
        <v>0</v>
      </c>
      <c r="F112" s="72">
        <f>IF(G112=G113,($H$23-G112*$H$22)/$H$21,A112)</f>
        <v>7.9</v>
      </c>
      <c r="G112" s="72">
        <f t="shared" si="18"/>
        <v>2.2249999999999979</v>
      </c>
      <c r="H112" s="72">
        <f t="shared" si="19"/>
        <v>2981.5353779873417</v>
      </c>
      <c r="I112" s="72">
        <f t="shared" si="24"/>
        <v>0</v>
      </c>
      <c r="J112" s="72">
        <f t="shared" si="32"/>
        <v>3.1193309869367463</v>
      </c>
      <c r="K112" s="72">
        <f t="shared" si="33"/>
        <v>3.1193297981952712</v>
      </c>
      <c r="L112" s="72">
        <f t="shared" si="27"/>
        <v>3.1193309869367463</v>
      </c>
      <c r="M112" s="72">
        <f t="shared" si="28"/>
        <v>3.1193309869367463</v>
      </c>
      <c r="N112" s="72">
        <f t="shared" si="20"/>
        <v>3.1193297981952712</v>
      </c>
      <c r="O112" s="72">
        <f t="shared" si="29"/>
        <v>3.1193309869367463</v>
      </c>
    </row>
    <row r="113" spans="1:15">
      <c r="A113" s="70">
        <v>8.0000000000000107</v>
      </c>
      <c r="B113" s="72">
        <f t="shared" ref="B113" si="37">IF(C113=C311,($D$23-C113*$D$22)/$D$21,A113)</f>
        <v>8.0000000000000107</v>
      </c>
      <c r="C113" s="72">
        <f t="shared" si="30"/>
        <v>1.9999999999999751</v>
      </c>
      <c r="D113" s="72">
        <f t="shared" si="31"/>
        <v>2935.9653780589751</v>
      </c>
      <c r="E113" s="72">
        <f t="shared" si="16"/>
        <v>0</v>
      </c>
      <c r="F113" s="72">
        <f>IF(G113=G311,($H$23-G113*$H$22)/$H$21,A113)</f>
        <v>8.0000000000000107</v>
      </c>
      <c r="G113" s="72">
        <f t="shared" si="18"/>
        <v>1.9999999999999751</v>
      </c>
      <c r="H113" s="72">
        <f t="shared" si="19"/>
        <v>2935.9653780589751</v>
      </c>
      <c r="I113" s="72">
        <f>IF(H113=H$28,1,0)</f>
        <v>0</v>
      </c>
      <c r="J113" s="72">
        <f t="shared" si="32"/>
        <v>3.0028345241618175</v>
      </c>
      <c r="K113" s="72">
        <f t="shared" si="33"/>
        <v>3.0028333826167768</v>
      </c>
      <c r="L113" s="72">
        <f t="shared" si="27"/>
        <v>3.0028345241618175</v>
      </c>
      <c r="M113" s="72">
        <f t="shared" si="28"/>
        <v>3.0028345241618175</v>
      </c>
      <c r="N113" s="72">
        <f t="shared" si="20"/>
        <v>3.0028333826167768</v>
      </c>
      <c r="O113" s="72">
        <f t="shared" si="29"/>
        <v>3.0028345241618175</v>
      </c>
    </row>
    <row r="114" spans="1:15">
      <c r="A114" s="70">
        <v>8.1000000000000103</v>
      </c>
      <c r="B114" s="72">
        <f t="shared" si="21"/>
        <v>8.1000000000000103</v>
      </c>
      <c r="C114" s="72">
        <f t="shared" si="30"/>
        <v>1.7749999999999773</v>
      </c>
      <c r="D114" s="72">
        <f t="shared" si="31"/>
        <v>2883.816365054523</v>
      </c>
      <c r="E114" s="72">
        <f t="shared" si="16"/>
        <v>0</v>
      </c>
      <c r="F114" s="72">
        <f>IF(G114=G115,($H$23-G114*$H$22)/$H$21,A114)</f>
        <v>8.1000000000000103</v>
      </c>
      <c r="G114" s="72">
        <f t="shared" si="18"/>
        <v>1.7749999999999773</v>
      </c>
      <c r="H114" s="72">
        <f t="shared" si="19"/>
        <v>2883.816365054523</v>
      </c>
      <c r="I114" s="72">
        <f t="shared" ref="I114:I177" si="38">IF(H114=H$28,1,0)</f>
        <v>0</v>
      </c>
      <c r="J114" s="72">
        <f t="shared" si="32"/>
        <v>2.8909522465576978</v>
      </c>
      <c r="K114" s="72">
        <f t="shared" si="33"/>
        <v>2.8909511501182861</v>
      </c>
      <c r="L114" s="72">
        <f t="shared" si="27"/>
        <v>2.8909522465576978</v>
      </c>
      <c r="M114" s="72">
        <f t="shared" si="28"/>
        <v>2.8909522465576978</v>
      </c>
      <c r="N114" s="72">
        <f t="shared" si="20"/>
        <v>2.8909511501182861</v>
      </c>
      <c r="O114" s="72">
        <f t="shared" si="29"/>
        <v>2.8909522465576978</v>
      </c>
    </row>
    <row r="115" spans="1:15">
      <c r="A115" s="70">
        <v>8.2000000000000099</v>
      </c>
      <c r="B115" s="72">
        <f t="shared" ref="B115" si="39">IF(C115=C313,($D$23-C115*$D$22)/$D$21,A115)</f>
        <v>8.2000000000000099</v>
      </c>
      <c r="C115" s="72">
        <f t="shared" si="30"/>
        <v>1.5499999999999758</v>
      </c>
      <c r="D115" s="72">
        <f t="shared" si="31"/>
        <v>2823.7676290913578</v>
      </c>
      <c r="E115" s="72">
        <f t="shared" si="16"/>
        <v>0</v>
      </c>
      <c r="F115" s="72">
        <f>IF(G115=G313,($H$23-G115*$H$22)/$H$21,A115)</f>
        <v>8.2000000000000099</v>
      </c>
      <c r="G115" s="72">
        <f t="shared" si="18"/>
        <v>1.5499999999999758</v>
      </c>
      <c r="H115" s="72">
        <f t="shared" si="19"/>
        <v>2823.7676290913578</v>
      </c>
      <c r="I115" s="72">
        <f t="shared" si="38"/>
        <v>0</v>
      </c>
      <c r="J115" s="72">
        <f t="shared" si="32"/>
        <v>2.7834804732396736</v>
      </c>
      <c r="K115" s="72">
        <f t="shared" si="33"/>
        <v>2.7834794199219712</v>
      </c>
      <c r="L115" s="72">
        <f t="shared" si="27"/>
        <v>2.7834804732396736</v>
      </c>
      <c r="M115" s="72">
        <f t="shared" si="28"/>
        <v>2.7834804732396736</v>
      </c>
      <c r="N115" s="72">
        <f t="shared" si="20"/>
        <v>2.7834794199219712</v>
      </c>
      <c r="O115" s="72">
        <f t="shared" si="29"/>
        <v>2.7834804732396736</v>
      </c>
    </row>
    <row r="116" spans="1:15">
      <c r="A116" s="70">
        <v>8.3000000000000096</v>
      </c>
      <c r="B116" s="72">
        <f t="shared" si="21"/>
        <v>8.3000000000000096</v>
      </c>
      <c r="C116" s="72">
        <f t="shared" si="30"/>
        <v>1.324999999999978</v>
      </c>
      <c r="D116" s="72">
        <f t="shared" si="31"/>
        <v>2753.9624619958527</v>
      </c>
      <c r="E116" s="72">
        <f t="shared" si="16"/>
        <v>0</v>
      </c>
      <c r="F116" s="72">
        <f>IF(G116=G117,($H$23-G116*$H$22)/$H$21,A116)</f>
        <v>8.3000000000000096</v>
      </c>
      <c r="G116" s="72">
        <f t="shared" si="18"/>
        <v>1.324999999999978</v>
      </c>
      <c r="H116" s="72">
        <f t="shared" si="19"/>
        <v>2753.9624619958527</v>
      </c>
      <c r="I116" s="72">
        <f t="shared" si="38"/>
        <v>0</v>
      </c>
      <c r="J116" s="72">
        <f t="shared" si="32"/>
        <v>2.6802258914981398</v>
      </c>
      <c r="K116" s="72">
        <f t="shared" si="33"/>
        <v>2.6802248794187857</v>
      </c>
      <c r="L116" s="72">
        <f t="shared" si="27"/>
        <v>2.6802258914981398</v>
      </c>
      <c r="M116" s="72">
        <f t="shared" si="28"/>
        <v>2.6802258914981398</v>
      </c>
      <c r="N116" s="72">
        <f t="shared" si="20"/>
        <v>2.6802248794187857</v>
      </c>
      <c r="O116" s="72">
        <f t="shared" si="29"/>
        <v>2.6802258914981398</v>
      </c>
    </row>
    <row r="117" spans="1:15">
      <c r="A117" s="70">
        <v>8.4000000000000092</v>
      </c>
      <c r="B117" s="72">
        <f t="shared" ref="B117" si="40">IF(C117=C315,($D$23-C117*$D$22)/$D$21,A117)</f>
        <v>8.4000000000000092</v>
      </c>
      <c r="C117" s="72">
        <f t="shared" si="30"/>
        <v>1.0999999999999801</v>
      </c>
      <c r="D117" s="72">
        <f t="shared" si="31"/>
        <v>2671.6503623803346</v>
      </c>
      <c r="E117" s="72">
        <f t="shared" si="16"/>
        <v>0</v>
      </c>
      <c r="F117" s="72">
        <f>IF(G117=G315,($H$23-G117*$H$22)/$H$21,A117)</f>
        <v>8.4000000000000092</v>
      </c>
      <c r="G117" s="72">
        <f t="shared" si="18"/>
        <v>1.0999999999999801</v>
      </c>
      <c r="H117" s="72">
        <f t="shared" si="19"/>
        <v>2671.6503623803346</v>
      </c>
      <c r="I117" s="72">
        <f t="shared" si="38"/>
        <v>0</v>
      </c>
      <c r="J117" s="72">
        <f t="shared" si="32"/>
        <v>2.5810049420263308</v>
      </c>
      <c r="K117" s="72">
        <f t="shared" si="33"/>
        <v>2.581003969396547</v>
      </c>
      <c r="L117" s="72">
        <f t="shared" si="27"/>
        <v>2.5810049420263308</v>
      </c>
      <c r="M117" s="72">
        <f t="shared" si="28"/>
        <v>2.5810049420263308</v>
      </c>
      <c r="N117" s="72">
        <f t="shared" si="20"/>
        <v>2.581003969396547</v>
      </c>
      <c r="O117" s="72">
        <f t="shared" si="29"/>
        <v>2.5810049420263308</v>
      </c>
    </row>
    <row r="118" spans="1:15">
      <c r="A118" s="70">
        <v>8.5000000000000107</v>
      </c>
      <c r="B118" s="72">
        <f t="shared" si="21"/>
        <v>8.5000000000000107</v>
      </c>
      <c r="C118" s="72">
        <f t="shared" si="30"/>
        <v>0.87499999999997513</v>
      </c>
      <c r="D118" s="72">
        <f t="shared" si="31"/>
        <v>2572.4535852248832</v>
      </c>
      <c r="E118" s="72">
        <f t="shared" si="16"/>
        <v>0</v>
      </c>
      <c r="F118" s="72">
        <f>IF(G118=G119,($H$23-G118*$H$22)/$H$21,A118)</f>
        <v>8.5000000000000107</v>
      </c>
      <c r="G118" s="72">
        <f t="shared" si="18"/>
        <v>0.87499999999997513</v>
      </c>
      <c r="H118" s="72">
        <f t="shared" si="19"/>
        <v>2572.4535852248832</v>
      </c>
      <c r="I118" s="72">
        <f t="shared" si="38"/>
        <v>0</v>
      </c>
      <c r="J118" s="72">
        <f t="shared" si="32"/>
        <v>2.4856432463044604</v>
      </c>
      <c r="K118" s="72">
        <f t="shared" si="33"/>
        <v>2.4856423114245718</v>
      </c>
      <c r="L118" s="72">
        <f t="shared" si="27"/>
        <v>2.4856432463044604</v>
      </c>
      <c r="M118" s="72">
        <f t="shared" si="28"/>
        <v>2.4856432463044604</v>
      </c>
      <c r="N118" s="72">
        <f t="shared" si="20"/>
        <v>2.4856423114245718</v>
      </c>
      <c r="O118" s="72">
        <f t="shared" si="29"/>
        <v>2.4856432463044604</v>
      </c>
    </row>
    <row r="119" spans="1:15">
      <c r="A119" s="70">
        <v>8.6000000000000103</v>
      </c>
      <c r="B119" s="72">
        <f t="shared" ref="B119" si="41">IF(C119=C317,($D$23-C119*$D$22)/$D$21,A119)</f>
        <v>8.6000000000000103</v>
      </c>
      <c r="C119" s="72">
        <f t="shared" si="30"/>
        <v>0.64999999999997726</v>
      </c>
      <c r="D119" s="72">
        <f t="shared" si="31"/>
        <v>2448.6332382358664</v>
      </c>
      <c r="E119" s="72">
        <f t="shared" si="16"/>
        <v>0</v>
      </c>
      <c r="F119" s="72">
        <f>IF(G119=G317,($H$23-G119*$H$22)/$H$21,A119)</f>
        <v>8.6000000000000103</v>
      </c>
      <c r="G119" s="72">
        <f t="shared" si="18"/>
        <v>0.64999999999997726</v>
      </c>
      <c r="H119" s="72">
        <f t="shared" si="19"/>
        <v>2448.6332382358664</v>
      </c>
      <c r="I119" s="72">
        <f t="shared" si="38"/>
        <v>0</v>
      </c>
      <c r="J119" s="72">
        <f t="shared" si="32"/>
        <v>2.3939750728424651</v>
      </c>
      <c r="K119" s="72">
        <f t="shared" si="33"/>
        <v>2.3939741740966958</v>
      </c>
      <c r="L119" s="72">
        <f t="shared" si="27"/>
        <v>2.3939750728424651</v>
      </c>
      <c r="M119" s="72">
        <f t="shared" si="28"/>
        <v>2.3939750728424651</v>
      </c>
      <c r="N119" s="72">
        <f t="shared" si="20"/>
        <v>2.3939741740966958</v>
      </c>
      <c r="O119" s="72">
        <f t="shared" si="29"/>
        <v>2.3939750728424651</v>
      </c>
    </row>
    <row r="120" spans="1:15">
      <c r="A120" s="70">
        <v>8.7000000000000099</v>
      </c>
      <c r="B120" s="72">
        <f t="shared" si="21"/>
        <v>8.7000000000000099</v>
      </c>
      <c r="C120" s="72">
        <f t="shared" si="30"/>
        <v>0.42499999999997584</v>
      </c>
      <c r="D120" s="72">
        <f t="shared" si="31"/>
        <v>2283.9680366742573</v>
      </c>
      <c r="E120" s="72">
        <f t="shared" si="16"/>
        <v>0</v>
      </c>
      <c r="F120" s="72">
        <f>IF(G120=G121,($H$23-G120*$H$22)/$H$21,A120)</f>
        <v>8.7000000000000099</v>
      </c>
      <c r="G120" s="72">
        <f t="shared" si="18"/>
        <v>0.42499999999997584</v>
      </c>
      <c r="H120" s="72">
        <f t="shared" si="19"/>
        <v>2283.9680366742573</v>
      </c>
      <c r="I120" s="72">
        <f t="shared" si="38"/>
        <v>0</v>
      </c>
      <c r="J120" s="72">
        <f t="shared" si="32"/>
        <v>2.3058428392734025</v>
      </c>
      <c r="K120" s="72">
        <f t="shared" si="33"/>
        <v>2.3058419751250896</v>
      </c>
      <c r="L120" s="72">
        <f t="shared" si="27"/>
        <v>2.3058428392734025</v>
      </c>
      <c r="M120" s="72">
        <f t="shared" si="28"/>
        <v>2.3058428392734025</v>
      </c>
      <c r="N120" s="72">
        <f t="shared" si="20"/>
        <v>2.3058419751250896</v>
      </c>
      <c r="O120" s="72">
        <f t="shared" si="29"/>
        <v>2.3058428392734025</v>
      </c>
    </row>
    <row r="121" spans="1:15">
      <c r="A121" s="70">
        <v>8.8000000000000096</v>
      </c>
      <c r="B121" s="72">
        <f t="shared" ref="B121" si="42">IF(C121=C319,($D$23-C121*$D$22)/$D$21,A121)</f>
        <v>8.8000000000000096</v>
      </c>
      <c r="C121" s="72">
        <f t="shared" si="30"/>
        <v>0.19999999999997797</v>
      </c>
      <c r="D121" s="72">
        <f t="shared" si="31"/>
        <v>2030.6804246655781</v>
      </c>
      <c r="E121" s="72">
        <f t="shared" si="16"/>
        <v>0</v>
      </c>
      <c r="F121" s="72">
        <f>IF(G121=G319,($H$23-G121*$H$22)/$H$21,A121)</f>
        <v>8.8000000000000096</v>
      </c>
      <c r="G121" s="72">
        <f t="shared" si="18"/>
        <v>0.19999999999997797</v>
      </c>
      <c r="H121" s="72">
        <f t="shared" si="19"/>
        <v>2030.6804246655781</v>
      </c>
      <c r="I121" s="72">
        <f t="shared" si="38"/>
        <v>0</v>
      </c>
      <c r="J121" s="72">
        <f t="shared" si="32"/>
        <v>2.2210966475518816</v>
      </c>
      <c r="K121" s="72">
        <f t="shared" si="33"/>
        <v>2.2210958165390089</v>
      </c>
      <c r="L121" s="72">
        <f t="shared" si="27"/>
        <v>2.2210966475518816</v>
      </c>
      <c r="M121" s="72">
        <f t="shared" si="28"/>
        <v>2.2210966475518816</v>
      </c>
      <c r="N121" s="72">
        <f t="shared" si="20"/>
        <v>2.2210958165390089</v>
      </c>
      <c r="O121" s="72">
        <f t="shared" si="29"/>
        <v>2.2210966475518816</v>
      </c>
    </row>
    <row r="122" spans="1:15">
      <c r="A122" s="70">
        <v>8.9000000000000092</v>
      </c>
      <c r="B122" s="72">
        <f t="shared" si="21"/>
        <v>8.8888888888888893</v>
      </c>
      <c r="C122" s="72">
        <f t="shared" si="30"/>
        <v>0</v>
      </c>
      <c r="D122" s="72">
        <f t="shared" si="31"/>
        <v>875.1549965824928</v>
      </c>
      <c r="E122" s="72">
        <f t="shared" si="16"/>
        <v>0</v>
      </c>
      <c r="F122" s="72">
        <f>IF(G122=G123,($H$23-G122*$H$22)/$H$21,A122)</f>
        <v>8.8888888888888893</v>
      </c>
      <c r="G122" s="72">
        <f t="shared" si="18"/>
        <v>0</v>
      </c>
      <c r="H122" s="72">
        <f t="shared" si="19"/>
        <v>875.1549965824928</v>
      </c>
      <c r="I122" s="72">
        <f t="shared" si="38"/>
        <v>0</v>
      </c>
      <c r="J122" s="72">
        <f t="shared" si="32"/>
        <v>2.1395938497480196</v>
      </c>
      <c r="K122" s="72">
        <f t="shared" si="33"/>
        <v>2.1395930504789771</v>
      </c>
      <c r="L122" s="72">
        <f t="shared" si="27"/>
        <v>2.1395938497480196</v>
      </c>
      <c r="M122" s="72">
        <f t="shared" si="28"/>
        <v>2.1395938497480196</v>
      </c>
      <c r="N122" s="72">
        <f t="shared" si="20"/>
        <v>2.1395930504789771</v>
      </c>
      <c r="O122" s="72">
        <f t="shared" si="29"/>
        <v>2.1395938497480196</v>
      </c>
    </row>
    <row r="123" spans="1:15">
      <c r="A123" s="70">
        <v>9.0000000000000107</v>
      </c>
      <c r="B123" s="72">
        <f t="shared" ref="B123" si="43">IF(C123=C321,($D$23-C123*$D$22)/$D$21,A123)</f>
        <v>8.8888888888888893</v>
      </c>
      <c r="C123" s="72">
        <f t="shared" si="30"/>
        <v>0</v>
      </c>
      <c r="D123" s="72">
        <f t="shared" si="31"/>
        <v>875.1549965824928</v>
      </c>
      <c r="E123" s="72">
        <f t="shared" si="16"/>
        <v>0</v>
      </c>
      <c r="F123" s="72">
        <f>IF(G123=G321,($H$23-G123*$H$22)/$H$21,A123)</f>
        <v>8.8888888888888893</v>
      </c>
      <c r="G123" s="72">
        <f t="shared" si="18"/>
        <v>0</v>
      </c>
      <c r="H123" s="72">
        <f t="shared" si="19"/>
        <v>875.1549965824928</v>
      </c>
      <c r="I123" s="72">
        <f t="shared" si="38"/>
        <v>0</v>
      </c>
      <c r="J123" s="72">
        <f t="shared" si="32"/>
        <v>2.0611986421415813</v>
      </c>
      <c r="K123" s="72">
        <f t="shared" si="33"/>
        <v>2.0611978732912672</v>
      </c>
      <c r="L123" s="72">
        <f t="shared" si="27"/>
        <v>2.0611986421415813</v>
      </c>
      <c r="M123" s="72">
        <f t="shared" si="28"/>
        <v>2.0611986421415813</v>
      </c>
      <c r="N123" s="72">
        <f t="shared" si="20"/>
        <v>2.0611978732912672</v>
      </c>
      <c r="O123" s="72">
        <f t="shared" si="29"/>
        <v>2.0611986421415813</v>
      </c>
    </row>
    <row r="124" spans="1:15">
      <c r="A124" s="70">
        <v>9.1000000000000103</v>
      </c>
      <c r="B124" s="72">
        <f t="shared" si="21"/>
        <v>8.8888888888888893</v>
      </c>
      <c r="C124" s="72">
        <f t="shared" si="30"/>
        <v>0</v>
      </c>
      <c r="D124" s="72">
        <f t="shared" si="31"/>
        <v>875.1549965824928</v>
      </c>
      <c r="E124" s="72">
        <f t="shared" si="16"/>
        <v>0</v>
      </c>
      <c r="F124" s="72">
        <f>IF(G124=G125,($H$23-G124*$H$22)/$H$21,A124)</f>
        <v>8.8888888888888893</v>
      </c>
      <c r="G124" s="72">
        <f t="shared" si="18"/>
        <v>0</v>
      </c>
      <c r="H124" s="72">
        <f t="shared" si="19"/>
        <v>875.1549965824928</v>
      </c>
      <c r="I124" s="72">
        <f t="shared" si="38"/>
        <v>0</v>
      </c>
      <c r="J124" s="72">
        <f t="shared" si="32"/>
        <v>1.9857816855146249</v>
      </c>
      <c r="K124" s="72">
        <f t="shared" si="33"/>
        <v>1.9857809458207725</v>
      </c>
      <c r="L124" s="72">
        <f t="shared" si="27"/>
        <v>1.9857816855146249</v>
      </c>
      <c r="M124" s="72">
        <f t="shared" si="28"/>
        <v>1.9857816855146249</v>
      </c>
      <c r="N124" s="72">
        <f t="shared" si="20"/>
        <v>1.9857809458207725</v>
      </c>
      <c r="O124" s="72">
        <f t="shared" si="29"/>
        <v>1.9857816855146249</v>
      </c>
    </row>
    <row r="125" spans="1:15">
      <c r="A125" s="70">
        <v>9.2000000000000099</v>
      </c>
      <c r="B125" s="72">
        <f t="shared" ref="B125" si="44">IF(C125=C323,($D$23-C125*$D$22)/$D$21,A125)</f>
        <v>8.8888888888888893</v>
      </c>
      <c r="C125" s="72">
        <f t="shared" si="30"/>
        <v>0</v>
      </c>
      <c r="D125" s="72">
        <f t="shared" si="31"/>
        <v>875.1549965824928</v>
      </c>
      <c r="E125" s="72">
        <f t="shared" si="16"/>
        <v>0</v>
      </c>
      <c r="F125" s="72">
        <f>IF(G125=G323,($H$23-G125*$H$22)/$H$21,A125)</f>
        <v>8.8888888888888893</v>
      </c>
      <c r="G125" s="72">
        <f t="shared" si="18"/>
        <v>0</v>
      </c>
      <c r="H125" s="72">
        <f t="shared" si="19"/>
        <v>875.1549965824928</v>
      </c>
      <c r="I125" s="72">
        <f t="shared" si="38"/>
        <v>0</v>
      </c>
      <c r="J125" s="72">
        <f t="shared" si="32"/>
        <v>1.9132197497162871</v>
      </c>
      <c r="K125" s="72">
        <f t="shared" si="33"/>
        <v>1.913219037976005</v>
      </c>
      <c r="L125" s="72">
        <f t="shared" si="27"/>
        <v>1.9132197497162871</v>
      </c>
      <c r="M125" s="72">
        <f t="shared" si="28"/>
        <v>1.9132197497162871</v>
      </c>
      <c r="N125" s="72">
        <f t="shared" si="20"/>
        <v>1.913219037976005</v>
      </c>
      <c r="O125" s="72">
        <f t="shared" si="29"/>
        <v>1.9132197497162871</v>
      </c>
    </row>
    <row r="126" spans="1:15">
      <c r="A126" s="70">
        <v>9.3000000000000096</v>
      </c>
      <c r="B126" s="72">
        <f t="shared" si="21"/>
        <v>8.8888888888888893</v>
      </c>
      <c r="C126" s="72">
        <f t="shared" si="30"/>
        <v>0</v>
      </c>
      <c r="D126" s="72">
        <f t="shared" si="31"/>
        <v>875.1549965824928</v>
      </c>
      <c r="E126" s="72">
        <f t="shared" si="16"/>
        <v>0</v>
      </c>
      <c r="F126" s="72">
        <f>IF(G126=G127,($H$23-G126*$H$22)/$H$21,A126)</f>
        <v>8.8888888888888893</v>
      </c>
      <c r="G126" s="72">
        <f t="shared" si="18"/>
        <v>0</v>
      </c>
      <c r="H126" s="72">
        <f t="shared" si="19"/>
        <v>875.1549965824928</v>
      </c>
      <c r="I126" s="72">
        <f t="shared" si="38"/>
        <v>0</v>
      </c>
      <c r="J126" s="72">
        <f t="shared" si="32"/>
        <v>1.8433953807327161</v>
      </c>
      <c r="K126" s="72">
        <f t="shared" si="33"/>
        <v>1.8433946957992904</v>
      </c>
      <c r="L126" s="72">
        <f t="shared" si="27"/>
        <v>1.8433953807327161</v>
      </c>
      <c r="M126" s="72">
        <f t="shared" si="28"/>
        <v>1.8433953807327161</v>
      </c>
      <c r="N126" s="72">
        <f t="shared" si="20"/>
        <v>1.8433946957992904</v>
      </c>
      <c r="O126" s="72">
        <f t="shared" si="29"/>
        <v>1.8433953807327161</v>
      </c>
    </row>
    <row r="127" spans="1:15">
      <c r="A127" s="70">
        <v>9.4000000000000092</v>
      </c>
      <c r="B127" s="72">
        <f t="shared" ref="B127" si="45">IF(C127=C325,($D$23-C127*$D$22)/$D$21,A127)</f>
        <v>8.8888888888888893</v>
      </c>
      <c r="C127" s="72">
        <f t="shared" si="30"/>
        <v>0</v>
      </c>
      <c r="D127" s="72">
        <f t="shared" si="31"/>
        <v>875.1549965824928</v>
      </c>
      <c r="E127" s="72">
        <f t="shared" si="16"/>
        <v>0</v>
      </c>
      <c r="F127" s="72">
        <f>IF(G127=G325,($H$23-G127*$H$22)/$H$21,A127)</f>
        <v>8.8888888888888893</v>
      </c>
      <c r="G127" s="72">
        <f t="shared" si="18"/>
        <v>0</v>
      </c>
      <c r="H127" s="72">
        <f t="shared" si="19"/>
        <v>875.1549965824928</v>
      </c>
      <c r="I127" s="72">
        <f t="shared" si="38"/>
        <v>0</v>
      </c>
      <c r="J127" s="72">
        <f t="shared" si="32"/>
        <v>1.7761965886398257</v>
      </c>
      <c r="K127" s="72">
        <f t="shared" si="33"/>
        <v>1.7761959294196832</v>
      </c>
      <c r="L127" s="72">
        <f t="shared" si="27"/>
        <v>1.7761965886398257</v>
      </c>
      <c r="M127" s="72">
        <f t="shared" si="28"/>
        <v>1.7761965886398257</v>
      </c>
      <c r="N127" s="72">
        <f t="shared" si="20"/>
        <v>1.7761959294196832</v>
      </c>
      <c r="O127" s="72">
        <f t="shared" si="29"/>
        <v>1.7761965886398257</v>
      </c>
    </row>
    <row r="128" spans="1:15">
      <c r="A128" s="70">
        <v>9.5000000000000107</v>
      </c>
      <c r="B128" s="72">
        <f t="shared" si="21"/>
        <v>8.8888888888888893</v>
      </c>
      <c r="C128" s="72">
        <f t="shared" si="30"/>
        <v>0</v>
      </c>
      <c r="D128" s="72">
        <f t="shared" si="31"/>
        <v>875.1549965824928</v>
      </c>
      <c r="E128" s="72">
        <f t="shared" si="16"/>
        <v>0</v>
      </c>
      <c r="F128" s="72">
        <f>IF(G128=G129,($H$23-G128*$H$22)/$H$21,A128)</f>
        <v>8.8888888888888893</v>
      </c>
      <c r="G128" s="72">
        <f t="shared" si="18"/>
        <v>0</v>
      </c>
      <c r="H128" s="72">
        <f t="shared" si="19"/>
        <v>875.1549965824928</v>
      </c>
      <c r="I128" s="72">
        <f t="shared" si="38"/>
        <v>0</v>
      </c>
      <c r="J128" s="72">
        <f t="shared" si="32"/>
        <v>1.7115165549477682</v>
      </c>
      <c r="K128" s="72">
        <f t="shared" si="33"/>
        <v>1.7115159203976564</v>
      </c>
      <c r="L128" s="72">
        <f t="shared" si="27"/>
        <v>1.7115165549477682</v>
      </c>
      <c r="M128" s="72">
        <f t="shared" si="28"/>
        <v>1.7115165549477682</v>
      </c>
      <c r="N128" s="72">
        <f t="shared" si="20"/>
        <v>1.7115159203976564</v>
      </c>
      <c r="O128" s="72">
        <f t="shared" si="29"/>
        <v>1.7115165549477682</v>
      </c>
    </row>
    <row r="129" spans="1:15">
      <c r="A129" s="70">
        <v>9.6000000000000103</v>
      </c>
      <c r="B129" s="72">
        <f t="shared" ref="B129" si="46">IF(C129=C327,($D$23-C129*$D$22)/$D$21,A129)</f>
        <v>8.8888888888888893</v>
      </c>
      <c r="C129" s="72">
        <f t="shared" si="30"/>
        <v>0</v>
      </c>
      <c r="D129" s="72">
        <f t="shared" si="31"/>
        <v>875.1549965824928</v>
      </c>
      <c r="E129" s="72">
        <f t="shared" si="16"/>
        <v>0</v>
      </c>
      <c r="F129" s="72">
        <f>IF(G129=G327,($H$23-G129*$H$22)/$H$21,A129)</f>
        <v>8.8888888888888893</v>
      </c>
      <c r="G129" s="72">
        <f t="shared" si="18"/>
        <v>0</v>
      </c>
      <c r="H129" s="72">
        <f t="shared" si="19"/>
        <v>875.1549965824928</v>
      </c>
      <c r="I129" s="72">
        <f t="shared" si="38"/>
        <v>0</v>
      </c>
      <c r="J129" s="72">
        <f t="shared" si="32"/>
        <v>1.6492533579659447</v>
      </c>
      <c r="K129" s="72">
        <f t="shared" si="33"/>
        <v>1.6492527470902556</v>
      </c>
      <c r="L129" s="72">
        <f t="shared" si="27"/>
        <v>1.6492533579659447</v>
      </c>
      <c r="M129" s="72">
        <f t="shared" si="28"/>
        <v>1.6492533579659447</v>
      </c>
      <c r="N129" s="72">
        <f t="shared" si="20"/>
        <v>1.6492527470902556</v>
      </c>
      <c r="O129" s="72">
        <f t="shared" si="29"/>
        <v>1.6492533579659447</v>
      </c>
    </row>
    <row r="130" spans="1:15">
      <c r="A130" s="70">
        <v>9.7000000000000099</v>
      </c>
      <c r="B130" s="72">
        <f t="shared" si="21"/>
        <v>8.8888888888888893</v>
      </c>
      <c r="C130" s="72">
        <f t="shared" si="30"/>
        <v>0</v>
      </c>
      <c r="D130" s="72">
        <f t="shared" si="31"/>
        <v>875.1549965824928</v>
      </c>
      <c r="E130" s="72">
        <f t="shared" si="16"/>
        <v>0</v>
      </c>
      <c r="F130" s="72">
        <f>IF(G130=G131,($H$23-G130*$H$22)/$H$21,A130)</f>
        <v>8.8888888888888893</v>
      </c>
      <c r="G130" s="72">
        <f t="shared" si="18"/>
        <v>0</v>
      </c>
      <c r="H130" s="72">
        <f t="shared" si="19"/>
        <v>875.1549965824928</v>
      </c>
      <c r="I130" s="72">
        <f t="shared" si="38"/>
        <v>0</v>
      </c>
      <c r="J130" s="72">
        <f t="shared" si="32"/>
        <v>1.5893097149260804</v>
      </c>
      <c r="K130" s="72">
        <f t="shared" si="33"/>
        <v>1.5893091267743651</v>
      </c>
      <c r="L130" s="72">
        <f t="shared" si="27"/>
        <v>1.5893097149260804</v>
      </c>
      <c r="M130" s="72">
        <f t="shared" si="28"/>
        <v>1.5893097149260804</v>
      </c>
      <c r="N130" s="72">
        <f t="shared" si="20"/>
        <v>1.5893091267743651</v>
      </c>
      <c r="O130" s="72">
        <f t="shared" si="29"/>
        <v>1.5893097149260804</v>
      </c>
    </row>
    <row r="131" spans="1:15">
      <c r="A131" s="70">
        <v>9.8000000000000096</v>
      </c>
      <c r="B131" s="72">
        <f t="shared" ref="B131" si="47">IF(C131=C329,($D$23-C131*$D$22)/$D$21,A131)</f>
        <v>8.8888888888888893</v>
      </c>
      <c r="C131" s="72">
        <f t="shared" si="30"/>
        <v>0</v>
      </c>
      <c r="D131" s="72">
        <f t="shared" si="31"/>
        <v>875.1549965824928</v>
      </c>
      <c r="E131" s="72">
        <f t="shared" si="16"/>
        <v>0</v>
      </c>
      <c r="F131" s="72">
        <f>IF(G131=G329,($H$23-G131*$H$22)/$H$21,A131)</f>
        <v>8.8888888888888893</v>
      </c>
      <c r="G131" s="72">
        <f t="shared" si="18"/>
        <v>0</v>
      </c>
      <c r="H131" s="72">
        <f t="shared" si="19"/>
        <v>875.1549965824928</v>
      </c>
      <c r="I131" s="72">
        <f t="shared" si="38"/>
        <v>0</v>
      </c>
      <c r="J131" s="72">
        <f t="shared" si="32"/>
        <v>1.5315927397004663</v>
      </c>
      <c r="K131" s="72">
        <f t="shared" si="33"/>
        <v>1.5315921733650697</v>
      </c>
      <c r="L131" s="72">
        <f t="shared" si="27"/>
        <v>1.5315927397004663</v>
      </c>
      <c r="M131" s="72">
        <f t="shared" si="28"/>
        <v>1.5315927397004663</v>
      </c>
      <c r="N131" s="72">
        <f t="shared" si="20"/>
        <v>1.5315921733650697</v>
      </c>
      <c r="O131" s="72">
        <f t="shared" si="29"/>
        <v>1.5315927397004663</v>
      </c>
    </row>
    <row r="132" spans="1:15">
      <c r="A132" s="70">
        <v>9.9000000000000092</v>
      </c>
      <c r="B132" s="72">
        <f t="shared" si="21"/>
        <v>8.8888888888888893</v>
      </c>
      <c r="C132" s="72">
        <f t="shared" si="30"/>
        <v>0</v>
      </c>
      <c r="D132" s="72">
        <f t="shared" si="31"/>
        <v>875.1549965824928</v>
      </c>
      <c r="E132" s="72">
        <f t="shared" si="16"/>
        <v>0</v>
      </c>
      <c r="F132" s="72">
        <f>IF(G132=G133,($H$23-G132*$H$22)/$H$21,A132)</f>
        <v>8.8888888888888893</v>
      </c>
      <c r="G132" s="72">
        <f t="shared" si="18"/>
        <v>0</v>
      </c>
      <c r="H132" s="72">
        <f t="shared" si="19"/>
        <v>875.1549965824928</v>
      </c>
      <c r="I132" s="72">
        <f t="shared" si="38"/>
        <v>0</v>
      </c>
      <c r="J132" s="72">
        <f t="shared" si="32"/>
        <v>1.4760137150429751</v>
      </c>
      <c r="K132" s="72">
        <f t="shared" si="33"/>
        <v>1.4760131696568501</v>
      </c>
      <c r="L132" s="72">
        <f t="shared" si="27"/>
        <v>1.4760137150429751</v>
      </c>
      <c r="M132" s="72">
        <f t="shared" si="28"/>
        <v>1.4760137150429751</v>
      </c>
      <c r="N132" s="72">
        <f t="shared" si="20"/>
        <v>1.4760131696568501</v>
      </c>
      <c r="O132" s="72">
        <f t="shared" si="29"/>
        <v>1.4760137150429751</v>
      </c>
    </row>
    <row r="133" spans="1:15">
      <c r="A133" s="70">
        <v>10</v>
      </c>
      <c r="B133" s="72">
        <f t="shared" ref="B133" si="48">IF(C133=C331,($D$23-C133*$D$22)/$D$21,A133)</f>
        <v>8.8888888888888893</v>
      </c>
      <c r="C133" s="72">
        <f t="shared" si="30"/>
        <v>0</v>
      </c>
      <c r="D133" s="72">
        <f t="shared" si="31"/>
        <v>875.1549965824928</v>
      </c>
      <c r="E133" s="72">
        <f t="shared" si="16"/>
        <v>0</v>
      </c>
      <c r="F133" s="72">
        <f>IF(G133=G331,($H$23-G133*$H$22)/$H$21,A133)</f>
        <v>8.8888888888888893</v>
      </c>
      <c r="G133" s="72">
        <f t="shared" si="18"/>
        <v>0</v>
      </c>
      <c r="H133" s="72">
        <f t="shared" si="19"/>
        <v>875.1549965824928</v>
      </c>
      <c r="I133" s="72">
        <f t="shared" si="38"/>
        <v>0</v>
      </c>
      <c r="J133" s="72">
        <f t="shared" si="32"/>
        <v>1.4224878783633987</v>
      </c>
      <c r="K133" s="72">
        <f t="shared" si="33"/>
        <v>1.4224873530980124</v>
      </c>
      <c r="L133" s="72">
        <f t="shared" si="27"/>
        <v>1.4224878783633987</v>
      </c>
      <c r="M133" s="72">
        <f t="shared" si="28"/>
        <v>1.4224878783633987</v>
      </c>
      <c r="N133" s="72">
        <f t="shared" si="20"/>
        <v>1.4224873530980124</v>
      </c>
      <c r="O133" s="72">
        <f t="shared" si="29"/>
        <v>1.4224878783633987</v>
      </c>
    </row>
    <row r="134" spans="1:15">
      <c r="A134" s="70">
        <v>10.1</v>
      </c>
      <c r="B134" s="72">
        <f t="shared" si="21"/>
        <v>8.8888888888888893</v>
      </c>
      <c r="C134" s="72">
        <f t="shared" si="30"/>
        <v>0</v>
      </c>
      <c r="D134" s="72">
        <f t="shared" si="31"/>
        <v>875.1549965824928</v>
      </c>
      <c r="E134" s="72">
        <f t="shared" si="16"/>
        <v>0</v>
      </c>
      <c r="F134" s="72">
        <f>IF(G134=G135,($H$23-G134*$H$22)/$H$21,A134)</f>
        <v>8.8888888888888893</v>
      </c>
      <c r="G134" s="72">
        <f t="shared" si="18"/>
        <v>0</v>
      </c>
      <c r="H134" s="72">
        <f t="shared" si="19"/>
        <v>875.1549965824928</v>
      </c>
      <c r="I134" s="72">
        <f t="shared" si="38"/>
        <v>0</v>
      </c>
      <c r="J134" s="72">
        <f t="shared" si="32"/>
        <v>1.3709342201212578</v>
      </c>
      <c r="K134" s="72">
        <f t="shared" si="33"/>
        <v>1.3709337141846267</v>
      </c>
      <c r="L134" s="72">
        <f t="shared" si="27"/>
        <v>1.3709342201212578</v>
      </c>
      <c r="M134" s="72">
        <f t="shared" si="28"/>
        <v>1.3709342201212578</v>
      </c>
      <c r="N134" s="72">
        <f t="shared" si="20"/>
        <v>1.3709337141846267</v>
      </c>
      <c r="O134" s="72">
        <f t="shared" si="29"/>
        <v>1.3709342201212578</v>
      </c>
    </row>
    <row r="135" spans="1:15">
      <c r="A135" s="70">
        <v>10.199999999999999</v>
      </c>
      <c r="B135" s="72">
        <f t="shared" ref="B135" si="49">IF(C135=C333,($D$23-C135*$D$22)/$D$21,A135)</f>
        <v>8.8888888888888893</v>
      </c>
      <c r="C135" s="72">
        <f t="shared" si="30"/>
        <v>0</v>
      </c>
      <c r="D135" s="72">
        <f t="shared" si="31"/>
        <v>875.1549965824928</v>
      </c>
      <c r="E135" s="72">
        <f t="shared" si="16"/>
        <v>0</v>
      </c>
      <c r="F135" s="72">
        <f>IF(G135=G333,($H$23-G135*$H$22)/$H$21,A135)</f>
        <v>8.8888888888888893</v>
      </c>
      <c r="G135" s="72">
        <f t="shared" si="18"/>
        <v>0</v>
      </c>
      <c r="H135" s="72">
        <f t="shared" si="19"/>
        <v>875.1549965824928</v>
      </c>
      <c r="I135" s="72">
        <f t="shared" si="38"/>
        <v>0</v>
      </c>
      <c r="J135" s="72">
        <f t="shared" si="32"/>
        <v>1.3212752939946544</v>
      </c>
      <c r="K135" s="72">
        <f t="shared" si="33"/>
        <v>1.3212748066295412</v>
      </c>
      <c r="L135" s="72">
        <f t="shared" si="27"/>
        <v>1.3212752939946544</v>
      </c>
      <c r="M135" s="72">
        <f t="shared" si="28"/>
        <v>1.3212752939946544</v>
      </c>
      <c r="N135" s="72">
        <f t="shared" si="20"/>
        <v>1.3212748066295412</v>
      </c>
      <c r="O135" s="72">
        <f t="shared" si="29"/>
        <v>1.3212752939946544</v>
      </c>
    </row>
    <row r="136" spans="1:15">
      <c r="A136" s="70">
        <v>10.3</v>
      </c>
      <c r="B136" s="72">
        <f t="shared" si="21"/>
        <v>8.8888888888888893</v>
      </c>
      <c r="C136" s="72">
        <f t="shared" si="30"/>
        <v>0</v>
      </c>
      <c r="D136" s="72">
        <f t="shared" si="31"/>
        <v>875.1549965824928</v>
      </c>
      <c r="E136" s="72">
        <f t="shared" si="16"/>
        <v>0</v>
      </c>
      <c r="F136" s="72">
        <f>IF(G136=G137,($H$23-G136*$H$22)/$H$21,A136)</f>
        <v>8.8888888888888893</v>
      </c>
      <c r="G136" s="72">
        <f t="shared" si="18"/>
        <v>0</v>
      </c>
      <c r="H136" s="72">
        <f t="shared" si="19"/>
        <v>875.1549965824928</v>
      </c>
      <c r="I136" s="72">
        <f t="shared" si="38"/>
        <v>0</v>
      </c>
      <c r="J136" s="72">
        <f t="shared" si="32"/>
        <v>1.2734370380430937</v>
      </c>
      <c r="K136" s="72">
        <f t="shared" si="33"/>
        <v>1.2734365685252209</v>
      </c>
      <c r="L136" s="72">
        <f t="shared" si="27"/>
        <v>1.2734370380430937</v>
      </c>
      <c r="M136" s="72">
        <f t="shared" si="28"/>
        <v>1.2734370380430937</v>
      </c>
      <c r="N136" s="72">
        <f t="shared" si="20"/>
        <v>1.2734365685252209</v>
      </c>
      <c r="O136" s="72">
        <f t="shared" si="29"/>
        <v>1.2734370380430937</v>
      </c>
    </row>
    <row r="137" spans="1:15">
      <c r="A137" s="70">
        <v>10.4</v>
      </c>
      <c r="B137" s="72">
        <f t="shared" ref="B137" si="50">IF(C137=C335,($D$23-C137*$D$22)/$D$21,A137)</f>
        <v>8.8888888888888893</v>
      </c>
      <c r="C137" s="72">
        <f t="shared" si="30"/>
        <v>0</v>
      </c>
      <c r="D137" s="72">
        <f t="shared" si="31"/>
        <v>875.1549965824928</v>
      </c>
      <c r="E137" s="72">
        <f t="shared" si="16"/>
        <v>0</v>
      </c>
      <c r="F137" s="72">
        <f>IF(G137=G335,($H$23-G137*$H$22)/$H$21,A137)</f>
        <v>8.8888888888888893</v>
      </c>
      <c r="G137" s="72">
        <f t="shared" si="18"/>
        <v>0</v>
      </c>
      <c r="H137" s="72">
        <f t="shared" si="19"/>
        <v>875.1549965824928</v>
      </c>
      <c r="I137" s="72">
        <f t="shared" si="38"/>
        <v>0</v>
      </c>
      <c r="J137" s="72">
        <f t="shared" si="32"/>
        <v>1.227348606141349</v>
      </c>
      <c r="K137" s="72">
        <f t="shared" si="33"/>
        <v>1.2273481537777999</v>
      </c>
      <c r="L137" s="72">
        <f t="shared" si="27"/>
        <v>1.227348606141349</v>
      </c>
      <c r="M137" s="72">
        <f t="shared" si="28"/>
        <v>1.227348606141349</v>
      </c>
      <c r="N137" s="72">
        <f t="shared" si="20"/>
        <v>1.2273481537777999</v>
      </c>
      <c r="O137" s="72">
        <f t="shared" si="29"/>
        <v>1.227348606141349</v>
      </c>
    </row>
    <row r="138" spans="1:15">
      <c r="A138" s="70">
        <v>10.5</v>
      </c>
      <c r="B138" s="72">
        <f t="shared" si="21"/>
        <v>8.8888888888888893</v>
      </c>
      <c r="C138" s="72">
        <f t="shared" si="30"/>
        <v>0</v>
      </c>
      <c r="D138" s="72">
        <f t="shared" si="31"/>
        <v>875.1549965824928</v>
      </c>
      <c r="E138" s="72">
        <f t="shared" si="16"/>
        <v>0</v>
      </c>
      <c r="F138" s="72">
        <f>IF(G138=G139,($H$23-G138*$H$22)/$H$21,A138)</f>
        <v>8.8888888888888893</v>
      </c>
      <c r="G138" s="72">
        <f t="shared" si="18"/>
        <v>0</v>
      </c>
      <c r="H138" s="72">
        <f t="shared" si="19"/>
        <v>875.1549965824928</v>
      </c>
      <c r="I138" s="72">
        <f t="shared" si="38"/>
        <v>0</v>
      </c>
      <c r="J138" s="72">
        <f t="shared" si="32"/>
        <v>1.1829422090149087</v>
      </c>
      <c r="K138" s="72">
        <f t="shared" si="33"/>
        <v>1.1829417731425684</v>
      </c>
      <c r="L138" s="72">
        <f t="shared" si="27"/>
        <v>1.1829422090149087</v>
      </c>
      <c r="M138" s="72">
        <f t="shared" si="28"/>
        <v>1.1829422090149087</v>
      </c>
      <c r="N138" s="72">
        <f t="shared" si="20"/>
        <v>1.1829417731425684</v>
      </c>
      <c r="O138" s="72">
        <f t="shared" si="29"/>
        <v>1.1829422090149087</v>
      </c>
    </row>
    <row r="139" spans="1:15">
      <c r="A139" s="70">
        <v>10.6</v>
      </c>
      <c r="B139" s="72">
        <f t="shared" ref="B139" si="51">IF(C139=C337,($D$23-C139*$D$22)/$D$21,A139)</f>
        <v>8.8888888888888893</v>
      </c>
      <c r="C139" s="72">
        <f t="shared" si="30"/>
        <v>0</v>
      </c>
      <c r="D139" s="72">
        <f t="shared" si="31"/>
        <v>875.1549965824928</v>
      </c>
      <c r="E139" s="72">
        <f t="shared" si="16"/>
        <v>0</v>
      </c>
      <c r="F139" s="72">
        <f>IF(G139=G337,($H$23-G139*$H$22)/$H$21,A139)</f>
        <v>8.8888888888888893</v>
      </c>
      <c r="G139" s="72">
        <f t="shared" si="18"/>
        <v>0</v>
      </c>
      <c r="H139" s="72">
        <f t="shared" si="19"/>
        <v>875.1549965824928</v>
      </c>
      <c r="I139" s="72">
        <f t="shared" si="38"/>
        <v>0</v>
      </c>
      <c r="J139" s="72">
        <f t="shared" si="32"/>
        <v>1.1401529642563939</v>
      </c>
      <c r="K139" s="72">
        <f t="shared" si="33"/>
        <v>1.1401525442404907</v>
      </c>
      <c r="L139" s="72">
        <f t="shared" si="27"/>
        <v>1.1401529642563939</v>
      </c>
      <c r="M139" s="72">
        <f t="shared" si="28"/>
        <v>1.1401529642563939</v>
      </c>
      <c r="N139" s="72">
        <f t="shared" si="20"/>
        <v>1.1401525442404907</v>
      </c>
      <c r="O139" s="72">
        <f t="shared" si="29"/>
        <v>1.1401529642563939</v>
      </c>
    </row>
    <row r="140" spans="1:15">
      <c r="A140" s="70">
        <v>10.7</v>
      </c>
      <c r="B140" s="72">
        <f t="shared" si="21"/>
        <v>8.8888888888888893</v>
      </c>
      <c r="C140" s="72">
        <f t="shared" si="30"/>
        <v>0</v>
      </c>
      <c r="D140" s="72">
        <f t="shared" si="31"/>
        <v>875.1549965824928</v>
      </c>
      <c r="E140" s="72">
        <f t="shared" si="16"/>
        <v>0</v>
      </c>
      <c r="F140" s="72">
        <f>IF(G140=G141,($H$23-G140*$H$22)/$H$21,A140)</f>
        <v>8.8888888888888893</v>
      </c>
      <c r="G140" s="72">
        <f t="shared" si="18"/>
        <v>0</v>
      </c>
      <c r="H140" s="72">
        <f t="shared" si="19"/>
        <v>875.1549965824928</v>
      </c>
      <c r="I140" s="72">
        <f t="shared" si="38"/>
        <v>0</v>
      </c>
      <c r="J140" s="72">
        <f t="shared" si="32"/>
        <v>1.0989187547474444</v>
      </c>
      <c r="K140" s="72">
        <f t="shared" si="33"/>
        <v>1.0989183499801893</v>
      </c>
      <c r="L140" s="72">
        <f t="shared" si="27"/>
        <v>1.0989187547474444</v>
      </c>
      <c r="M140" s="72">
        <f t="shared" si="28"/>
        <v>1.0989187547474444</v>
      </c>
      <c r="N140" s="72">
        <f t="shared" si="20"/>
        <v>1.0989183499801893</v>
      </c>
      <c r="O140" s="72">
        <f t="shared" si="29"/>
        <v>1.0989187547474444</v>
      </c>
    </row>
    <row r="141" spans="1:15">
      <c r="A141" s="70">
        <v>10.8</v>
      </c>
      <c r="B141" s="72">
        <f t="shared" ref="B141" si="52">IF(C141=C339,($D$23-C141*$D$22)/$D$21,A141)</f>
        <v>8.8888888888888893</v>
      </c>
      <c r="C141" s="72">
        <f t="shared" si="30"/>
        <v>0</v>
      </c>
      <c r="D141" s="72">
        <f t="shared" si="31"/>
        <v>875.1549965824928</v>
      </c>
      <c r="E141" s="72">
        <f t="shared" si="16"/>
        <v>0</v>
      </c>
      <c r="F141" s="72">
        <f>IF(G141=G339,($H$23-G141*$H$22)/$H$21,A141)</f>
        <v>8.8888888888888893</v>
      </c>
      <c r="G141" s="72">
        <f t="shared" si="18"/>
        <v>0</v>
      </c>
      <c r="H141" s="72">
        <f t="shared" si="19"/>
        <v>875.1549965824928</v>
      </c>
      <c r="I141" s="72">
        <f t="shared" si="38"/>
        <v>0</v>
      </c>
      <c r="J141" s="72">
        <f t="shared" si="32"/>
        <v>1.059180094951871</v>
      </c>
      <c r="K141" s="72">
        <f t="shared" si="33"/>
        <v>1.059179704851128</v>
      </c>
      <c r="L141" s="72">
        <f t="shared" si="27"/>
        <v>1.059180094951871</v>
      </c>
      <c r="M141" s="72">
        <f t="shared" si="28"/>
        <v>1.059180094951871</v>
      </c>
      <c r="N141" s="72">
        <f t="shared" si="20"/>
        <v>1.059179704851128</v>
      </c>
      <c r="O141" s="72">
        <f t="shared" si="29"/>
        <v>1.059180094951871</v>
      </c>
    </row>
    <row r="142" spans="1:15">
      <c r="A142" s="70">
        <v>10.9</v>
      </c>
      <c r="B142" s="72">
        <f t="shared" si="21"/>
        <v>8.8888888888888893</v>
      </c>
      <c r="C142" s="72">
        <f t="shared" si="30"/>
        <v>0</v>
      </c>
      <c r="D142" s="72">
        <f t="shared" si="31"/>
        <v>875.1549965824928</v>
      </c>
      <c r="E142" s="72">
        <f t="shared" si="16"/>
        <v>0</v>
      </c>
      <c r="F142" s="72">
        <f>IF(G142=G143,($H$23-G142*$H$22)/$H$21,A142)</f>
        <v>8.8888888888888893</v>
      </c>
      <c r="G142" s="72">
        <f t="shared" si="18"/>
        <v>0</v>
      </c>
      <c r="H142" s="72">
        <f t="shared" si="19"/>
        <v>875.1549965824928</v>
      </c>
      <c r="I142" s="72">
        <f t="shared" si="38"/>
        <v>0</v>
      </c>
      <c r="J142" s="72">
        <f t="shared" si="32"/>
        <v>1.0208800045839925</v>
      </c>
      <c r="K142" s="72">
        <f t="shared" si="33"/>
        <v>1.0208796285920905</v>
      </c>
      <c r="L142" s="72">
        <f t="shared" si="27"/>
        <v>1.0208800045839925</v>
      </c>
      <c r="M142" s="72">
        <f t="shared" si="28"/>
        <v>1.0208800045839925</v>
      </c>
      <c r="N142" s="72">
        <f t="shared" si="20"/>
        <v>1.0208796285920905</v>
      </c>
      <c r="O142" s="72">
        <f t="shared" si="29"/>
        <v>1.0208800045839925</v>
      </c>
    </row>
    <row r="143" spans="1:15">
      <c r="A143" s="70">
        <v>11</v>
      </c>
      <c r="B143" s="72">
        <f t="shared" ref="B143" si="53">IF(C143=C341,($D$23-C143*$D$22)/$D$21,A143)</f>
        <v>8.8888888888888893</v>
      </c>
      <c r="C143" s="72">
        <f t="shared" si="30"/>
        <v>0</v>
      </c>
      <c r="D143" s="72">
        <f t="shared" si="31"/>
        <v>875.1549965824928</v>
      </c>
      <c r="E143" s="72">
        <f t="shared" si="16"/>
        <v>0</v>
      </c>
      <c r="F143" s="72">
        <f>IF(G143=G341,($H$23-G143*$H$22)/$H$21,A143)</f>
        <v>8.8888888888888893</v>
      </c>
      <c r="G143" s="72">
        <f t="shared" si="18"/>
        <v>0</v>
      </c>
      <c r="H143" s="72">
        <f t="shared" si="19"/>
        <v>875.1549965824928</v>
      </c>
      <c r="I143" s="72">
        <f t="shared" si="38"/>
        <v>0</v>
      </c>
      <c r="J143" s="72">
        <f t="shared" si="32"/>
        <v>0.9839638891911946</v>
      </c>
      <c r="K143" s="72">
        <f t="shared" si="33"/>
        <v>0.98396352677373755</v>
      </c>
      <c r="L143" s="72">
        <f t="shared" si="27"/>
        <v>0.9839638891911946</v>
      </c>
      <c r="M143" s="72">
        <f t="shared" si="28"/>
        <v>0.9839638891911946</v>
      </c>
      <c r="N143" s="72">
        <f t="shared" si="20"/>
        <v>0.98396352677373755</v>
      </c>
      <c r="O143" s="72">
        <f t="shared" si="29"/>
        <v>0.9839638891911946</v>
      </c>
    </row>
    <row r="144" spans="1:15">
      <c r="A144" s="70">
        <v>11.1</v>
      </c>
      <c r="B144" s="72">
        <f t="shared" si="21"/>
        <v>8.8888888888888893</v>
      </c>
      <c r="C144" s="72">
        <f t="shared" si="30"/>
        <v>0</v>
      </c>
      <c r="D144" s="72">
        <f t="shared" si="31"/>
        <v>875.1549965824928</v>
      </c>
      <c r="E144" s="72">
        <f t="shared" si="16"/>
        <v>0</v>
      </c>
      <c r="F144" s="72">
        <f>IF(G144=G145,($H$23-G144*$H$22)/$H$21,A144)</f>
        <v>8.8888888888888893</v>
      </c>
      <c r="G144" s="72">
        <f t="shared" si="18"/>
        <v>0</v>
      </c>
      <c r="H144" s="72">
        <f t="shared" si="19"/>
        <v>875.1549965824928</v>
      </c>
      <c r="I144" s="72">
        <f t="shared" si="38"/>
        <v>0</v>
      </c>
      <c r="J144" s="72">
        <f t="shared" si="32"/>
        <v>0.94837942722191593</v>
      </c>
      <c r="K144" s="72">
        <f t="shared" si="33"/>
        <v>0.94837907786668896</v>
      </c>
      <c r="L144" s="72">
        <f t="shared" si="27"/>
        <v>0.94837942722191593</v>
      </c>
      <c r="M144" s="72">
        <f t="shared" si="28"/>
        <v>0.94837942722191593</v>
      </c>
      <c r="N144" s="72">
        <f t="shared" si="20"/>
        <v>0.94837907786668896</v>
      </c>
      <c r="O144" s="72">
        <f t="shared" si="29"/>
        <v>0.94837942722191593</v>
      </c>
    </row>
    <row r="145" spans="1:15">
      <c r="A145" s="70">
        <v>11.2</v>
      </c>
      <c r="B145" s="72">
        <f t="shared" ref="B145" si="54">IF(C145=C343,($D$23-C145*$D$22)/$D$21,A145)</f>
        <v>8.8888888888888893</v>
      </c>
      <c r="C145" s="72">
        <f t="shared" si="30"/>
        <v>0</v>
      </c>
      <c r="D145" s="72">
        <f t="shared" si="31"/>
        <v>875.1549965824928</v>
      </c>
      <c r="E145" s="72">
        <f t="shared" si="16"/>
        <v>0</v>
      </c>
      <c r="F145" s="72">
        <f>IF(G145=G343,($H$23-G145*$H$22)/$H$21,A145)</f>
        <v>8.8888888888888893</v>
      </c>
      <c r="G145" s="72">
        <f t="shared" si="18"/>
        <v>0</v>
      </c>
      <c r="H145" s="72">
        <f t="shared" si="19"/>
        <v>875.1549965824928</v>
      </c>
      <c r="I145" s="72">
        <f t="shared" si="38"/>
        <v>0</v>
      </c>
      <c r="J145" s="72">
        <f t="shared" si="32"/>
        <v>0.91407646318024849</v>
      </c>
      <c r="K145" s="72">
        <f t="shared" si="33"/>
        <v>0.91407612639618563</v>
      </c>
      <c r="L145" s="72">
        <f t="shared" si="27"/>
        <v>0.91407646318024849</v>
      </c>
      <c r="M145" s="72">
        <f t="shared" si="28"/>
        <v>0.91407646318024849</v>
      </c>
      <c r="N145" s="72">
        <f t="shared" si="20"/>
        <v>0.91407612639618563</v>
      </c>
      <c r="O145" s="72">
        <f t="shared" si="29"/>
        <v>0.91407646318024849</v>
      </c>
    </row>
    <row r="146" spans="1:15">
      <c r="A146" s="70">
        <v>11.3</v>
      </c>
      <c r="B146" s="72">
        <f t="shared" si="21"/>
        <v>8.8888888888888893</v>
      </c>
      <c r="C146" s="72">
        <f t="shared" si="30"/>
        <v>0</v>
      </c>
      <c r="D146" s="72">
        <f t="shared" si="31"/>
        <v>875.1549965824928</v>
      </c>
      <c r="E146" s="72">
        <f t="shared" si="16"/>
        <v>0</v>
      </c>
      <c r="F146" s="72">
        <f>IF(G146=G147,($H$23-G146*$H$22)/$H$21,A146)</f>
        <v>8.8888888888888893</v>
      </c>
      <c r="G146" s="72">
        <f t="shared" si="18"/>
        <v>0</v>
      </c>
      <c r="H146" s="72">
        <f t="shared" si="19"/>
        <v>875.1549965824928</v>
      </c>
      <c r="I146" s="72">
        <f t="shared" si="38"/>
        <v>0</v>
      </c>
      <c r="J146" s="72">
        <f t="shared" si="32"/>
        <v>0.88100690649570268</v>
      </c>
      <c r="K146" s="72">
        <f t="shared" si="33"/>
        <v>0.88100658181190039</v>
      </c>
      <c r="L146" s="72">
        <f t="shared" si="27"/>
        <v>0.88100690649570268</v>
      </c>
      <c r="M146" s="72">
        <f t="shared" si="28"/>
        <v>0.88100690649570268</v>
      </c>
      <c r="N146" s="72">
        <f t="shared" si="20"/>
        <v>0.88100658181190039</v>
      </c>
      <c r="O146" s="72">
        <f t="shared" si="29"/>
        <v>0.88100690649570268</v>
      </c>
    </row>
    <row r="147" spans="1:15">
      <c r="A147" s="70">
        <v>11.4</v>
      </c>
      <c r="B147" s="72">
        <f t="shared" ref="B147" si="55">IF(C147=C345,($D$23-C147*$D$22)/$D$21,A147)</f>
        <v>8.8888888888888893</v>
      </c>
      <c r="C147" s="72">
        <f t="shared" si="30"/>
        <v>0</v>
      </c>
      <c r="D147" s="72">
        <f t="shared" si="31"/>
        <v>875.1549965824928</v>
      </c>
      <c r="E147" s="72">
        <f t="shared" si="16"/>
        <v>0</v>
      </c>
      <c r="F147" s="72">
        <f>IF(G147=G345,($H$23-G147*$H$22)/$H$21,A147)</f>
        <v>8.8888888888888893</v>
      </c>
      <c r="G147" s="72">
        <f t="shared" si="18"/>
        <v>0</v>
      </c>
      <c r="H147" s="72">
        <f t="shared" si="19"/>
        <v>875.1549965824928</v>
      </c>
      <c r="I147" s="72">
        <f t="shared" si="38"/>
        <v>0</v>
      </c>
      <c r="J147" s="72">
        <f t="shared" si="32"/>
        <v>0.84912463576219399</v>
      </c>
      <c r="K147" s="72">
        <f t="shared" si="33"/>
        <v>0.84912432272697413</v>
      </c>
      <c r="L147" s="72">
        <f t="shared" si="27"/>
        <v>0.84912463576219399</v>
      </c>
      <c r="M147" s="72">
        <f t="shared" si="28"/>
        <v>0.84912463576219399</v>
      </c>
      <c r="N147" s="72">
        <f t="shared" si="20"/>
        <v>0.84912432272697413</v>
      </c>
      <c r="O147" s="72">
        <f t="shared" si="29"/>
        <v>0.84912463576219399</v>
      </c>
    </row>
    <row r="148" spans="1:15">
      <c r="A148" s="70">
        <v>11.5</v>
      </c>
      <c r="B148" s="72">
        <f t="shared" si="21"/>
        <v>8.8888888888888893</v>
      </c>
      <c r="C148" s="72">
        <f t="shared" si="30"/>
        <v>0</v>
      </c>
      <c r="D148" s="72">
        <f t="shared" si="31"/>
        <v>875.1549965824928</v>
      </c>
      <c r="E148" s="72">
        <f t="shared" si="16"/>
        <v>0</v>
      </c>
      <c r="F148" s="72">
        <f>IF(G148=G149,($H$23-G148*$H$22)/$H$21,A148)</f>
        <v>8.8888888888888893</v>
      </c>
      <c r="G148" s="72">
        <f t="shared" si="18"/>
        <v>0</v>
      </c>
      <c r="H148" s="72">
        <f t="shared" si="19"/>
        <v>875.1549965824928</v>
      </c>
      <c r="I148" s="72">
        <f t="shared" si="38"/>
        <v>0</v>
      </c>
      <c r="J148" s="72">
        <f t="shared" si="32"/>
        <v>0.81838540802366622</v>
      </c>
      <c r="K148" s="72">
        <f t="shared" si="33"/>
        <v>0.81838510620370475</v>
      </c>
      <c r="L148" s="72">
        <f t="shared" si="27"/>
        <v>0.81838540802366622</v>
      </c>
      <c r="M148" s="72">
        <f t="shared" si="28"/>
        <v>0.81838540802366622</v>
      </c>
      <c r="N148" s="72">
        <f t="shared" si="20"/>
        <v>0.81838510620370475</v>
      </c>
      <c r="O148" s="72">
        <f t="shared" si="29"/>
        <v>0.81838540802366622</v>
      </c>
    </row>
    <row r="149" spans="1:15">
      <c r="A149" s="70">
        <v>11.6</v>
      </c>
      <c r="B149" s="72">
        <f t="shared" ref="B149" si="56">IF(C149=C347,($D$23-C149*$D$22)/$D$21,A149)</f>
        <v>8.8888888888888893</v>
      </c>
      <c r="C149" s="72">
        <f t="shared" si="30"/>
        <v>0</v>
      </c>
      <c r="D149" s="72">
        <f t="shared" si="31"/>
        <v>875.1549965824928</v>
      </c>
      <c r="E149" s="72">
        <f t="shared" si="16"/>
        <v>0</v>
      </c>
      <c r="F149" s="72">
        <f>IF(G149=G347,($H$23-G149*$H$22)/$H$21,A149)</f>
        <v>8.8888888888888893</v>
      </c>
      <c r="G149" s="72">
        <f t="shared" si="18"/>
        <v>0</v>
      </c>
      <c r="H149" s="72">
        <f t="shared" si="19"/>
        <v>875.1549965824928</v>
      </c>
      <c r="I149" s="72">
        <f t="shared" si="38"/>
        <v>0</v>
      </c>
      <c r="J149" s="72">
        <f t="shared" si="32"/>
        <v>0.78874677280562877</v>
      </c>
      <c r="K149" s="72">
        <f t="shared" si="33"/>
        <v>0.78874648178510354</v>
      </c>
      <c r="L149" s="72">
        <f t="shared" si="27"/>
        <v>0.78874677280562877</v>
      </c>
      <c r="M149" s="72">
        <f t="shared" si="28"/>
        <v>0.78874677280562877</v>
      </c>
      <c r="N149" s="72">
        <f t="shared" si="20"/>
        <v>0.78874648178510354</v>
      </c>
      <c r="O149" s="72">
        <f t="shared" si="29"/>
        <v>0.78874677280562877</v>
      </c>
    </row>
    <row r="150" spans="1:15">
      <c r="A150" s="70">
        <v>11.7</v>
      </c>
      <c r="B150" s="72">
        <f t="shared" si="21"/>
        <v>8.8888888888888893</v>
      </c>
      <c r="C150" s="72">
        <f t="shared" si="30"/>
        <v>0</v>
      </c>
      <c r="D150" s="72">
        <f t="shared" si="31"/>
        <v>875.1549965824928</v>
      </c>
      <c r="E150" s="72">
        <f t="shared" si="16"/>
        <v>0</v>
      </c>
      <c r="F150" s="72">
        <f>IF(G150=G151,($H$23-G150*$H$22)/$H$21,A150)</f>
        <v>8.8888888888888893</v>
      </c>
      <c r="G150" s="72">
        <f t="shared" si="18"/>
        <v>0</v>
      </c>
      <c r="H150" s="72">
        <f t="shared" si="19"/>
        <v>875.1549965824928</v>
      </c>
      <c r="I150" s="72">
        <f t="shared" si="38"/>
        <v>0</v>
      </c>
      <c r="J150" s="72">
        <f t="shared" si="32"/>
        <v>0.76016799061177809</v>
      </c>
      <c r="K150" s="72">
        <f t="shared" si="33"/>
        <v>0.76016770999159422</v>
      </c>
      <c r="L150" s="72">
        <f t="shared" si="27"/>
        <v>0.76016799061177809</v>
      </c>
      <c r="M150" s="72">
        <f t="shared" si="28"/>
        <v>0.76016799061177809</v>
      </c>
      <c r="N150" s="72">
        <f t="shared" si="20"/>
        <v>0.76016770999159422</v>
      </c>
      <c r="O150" s="72">
        <f t="shared" si="29"/>
        <v>0.76016799061177809</v>
      </c>
    </row>
    <row r="151" spans="1:15">
      <c r="A151" s="70">
        <v>11.8</v>
      </c>
      <c r="B151" s="72">
        <f t="shared" ref="B151" si="57">IF(C151=C349,($D$23-C151*$D$22)/$D$21,A151)</f>
        <v>8.8888888888888893</v>
      </c>
      <c r="C151" s="72">
        <f t="shared" si="30"/>
        <v>0</v>
      </c>
      <c r="D151" s="72">
        <f t="shared" si="31"/>
        <v>875.1549965824928</v>
      </c>
      <c r="E151" s="72">
        <f t="shared" si="16"/>
        <v>0</v>
      </c>
      <c r="F151" s="72">
        <f>IF(G151=G349,($H$23-G151*$H$22)/$H$21,A151)</f>
        <v>8.8888888888888893</v>
      </c>
      <c r="G151" s="72">
        <f t="shared" si="18"/>
        <v>0</v>
      </c>
      <c r="H151" s="72">
        <f t="shared" si="19"/>
        <v>875.1549965824928</v>
      </c>
      <c r="I151" s="72">
        <f t="shared" si="38"/>
        <v>0</v>
      </c>
      <c r="J151" s="72">
        <f t="shared" si="32"/>
        <v>0.73260995562368647</v>
      </c>
      <c r="K151" s="72">
        <f t="shared" si="33"/>
        <v>0.73260968502070734</v>
      </c>
      <c r="L151" s="72">
        <f t="shared" si="27"/>
        <v>0.73260995562368647</v>
      </c>
      <c r="M151" s="72">
        <f t="shared" si="28"/>
        <v>0.73260995562368647</v>
      </c>
      <c r="N151" s="72">
        <f t="shared" si="20"/>
        <v>0.73260968502070734</v>
      </c>
      <c r="O151" s="72">
        <f t="shared" si="29"/>
        <v>0.73260995562368647</v>
      </c>
    </row>
    <row r="152" spans="1:15">
      <c r="A152" s="70">
        <v>11.9</v>
      </c>
      <c r="B152" s="72">
        <f t="shared" si="21"/>
        <v>8.8888888888888893</v>
      </c>
      <c r="C152" s="72">
        <f t="shared" si="30"/>
        <v>0</v>
      </c>
      <c r="D152" s="72">
        <f t="shared" si="31"/>
        <v>875.1549965824928</v>
      </c>
      <c r="E152" s="72">
        <f t="shared" si="16"/>
        <v>0</v>
      </c>
      <c r="F152" s="72">
        <f>IF(G152=G153,($H$23-G152*$H$22)/$H$21,A152)</f>
        <v>8.8888888888888893</v>
      </c>
      <c r="G152" s="72">
        <f t="shared" si="18"/>
        <v>0</v>
      </c>
      <c r="H152" s="72">
        <f t="shared" si="19"/>
        <v>875.1549965824928</v>
      </c>
      <c r="I152" s="72">
        <f t="shared" si="38"/>
        <v>0</v>
      </c>
      <c r="J152" s="72">
        <f t="shared" si="32"/>
        <v>0.70603512235859212</v>
      </c>
      <c r="K152" s="72">
        <f t="shared" si="33"/>
        <v>0.70603486140492411</v>
      </c>
      <c r="L152" s="72">
        <f t="shared" si="27"/>
        <v>0.70603512235859212</v>
      </c>
      <c r="M152" s="72">
        <f t="shared" si="28"/>
        <v>0.70603512235859212</v>
      </c>
      <c r="N152" s="72">
        <f t="shared" si="20"/>
        <v>0.70603486140492411</v>
      </c>
      <c r="O152" s="72">
        <f t="shared" si="29"/>
        <v>0.70603512235859212</v>
      </c>
    </row>
    <row r="153" spans="1:15">
      <c r="A153" s="70">
        <v>12</v>
      </c>
      <c r="B153" s="72">
        <f t="shared" ref="B153" si="58">IF(C153=C351,($D$23-C153*$D$22)/$D$21,A153)</f>
        <v>8.8888888888888893</v>
      </c>
      <c r="C153" s="72">
        <f t="shared" si="30"/>
        <v>0</v>
      </c>
      <c r="D153" s="72">
        <f t="shared" si="31"/>
        <v>875.1549965824928</v>
      </c>
      <c r="E153" s="72">
        <f t="shared" si="16"/>
        <v>0</v>
      </c>
      <c r="F153" s="72">
        <f>IF(G153=G351,($H$23-G153*$H$22)/$H$21,A153)</f>
        <v>8.8888888888888893</v>
      </c>
      <c r="G153" s="72">
        <f t="shared" si="18"/>
        <v>0</v>
      </c>
      <c r="H153" s="72">
        <f t="shared" si="19"/>
        <v>875.1549965824928</v>
      </c>
      <c r="I153" s="72">
        <f t="shared" si="38"/>
        <v>0</v>
      </c>
      <c r="J153" s="72">
        <f t="shared" si="32"/>
        <v>0.68040743605636689</v>
      </c>
      <c r="K153" s="72">
        <f t="shared" si="33"/>
        <v>0.68040718439869463</v>
      </c>
      <c r="L153" s="72">
        <f t="shared" si="27"/>
        <v>0.68040743605636689</v>
      </c>
      <c r="M153" s="72">
        <f t="shared" si="28"/>
        <v>0.68040743605636689</v>
      </c>
      <c r="N153" s="72">
        <f t="shared" si="20"/>
        <v>0.68040718439869463</v>
      </c>
      <c r="O153" s="72">
        <f t="shared" si="29"/>
        <v>0.68040743605636689</v>
      </c>
    </row>
    <row r="154" spans="1:15">
      <c r="A154" s="70">
        <v>12.1</v>
      </c>
      <c r="B154" s="72">
        <f t="shared" si="21"/>
        <v>8.8888888888888893</v>
      </c>
      <c r="C154" s="72">
        <f t="shared" si="30"/>
        <v>0</v>
      </c>
      <c r="D154" s="72">
        <f t="shared" si="31"/>
        <v>875.1549965824928</v>
      </c>
      <c r="E154" s="72">
        <f t="shared" si="16"/>
        <v>0</v>
      </c>
      <c r="F154" s="72">
        <f>IF(G154=G155,($H$23-G154*$H$22)/$H$21,A154)</f>
        <v>8.8888888888888893</v>
      </c>
      <c r="G154" s="72">
        <f t="shared" si="18"/>
        <v>0</v>
      </c>
      <c r="H154" s="72">
        <f t="shared" si="19"/>
        <v>875.1549965824928</v>
      </c>
      <c r="I154" s="72">
        <f t="shared" si="38"/>
        <v>0</v>
      </c>
      <c r="J154" s="72">
        <f t="shared" si="32"/>
        <v>0.65569226658166513</v>
      </c>
      <c r="K154" s="72">
        <f t="shared" si="33"/>
        <v>0.65569202388059755</v>
      </c>
      <c r="L154" s="72">
        <f t="shared" si="27"/>
        <v>0.65569226658166513</v>
      </c>
      <c r="M154" s="72">
        <f t="shared" si="28"/>
        <v>0.65569226658166513</v>
      </c>
      <c r="N154" s="72">
        <f t="shared" si="20"/>
        <v>0.65569202388059755</v>
      </c>
      <c r="O154" s="72">
        <f t="shared" si="29"/>
        <v>0.65569226658166513</v>
      </c>
    </row>
    <row r="155" spans="1:15">
      <c r="A155" s="70">
        <v>12.2</v>
      </c>
      <c r="B155" s="72">
        <f t="shared" ref="B155" si="59">IF(C155=C353,($D$23-C155*$D$22)/$D$21,A155)</f>
        <v>8.8888888888888893</v>
      </c>
      <c r="C155" s="72">
        <f t="shared" si="30"/>
        <v>0</v>
      </c>
      <c r="D155" s="72">
        <f t="shared" si="31"/>
        <v>875.1549965824928</v>
      </c>
      <c r="E155" s="72">
        <f t="shared" si="16"/>
        <v>0</v>
      </c>
      <c r="F155" s="72">
        <f>IF(G155=G353,($H$23-G155*$H$22)/$H$21,A155)</f>
        <v>8.8888888888888893</v>
      </c>
      <c r="G155" s="72">
        <f t="shared" si="18"/>
        <v>0</v>
      </c>
      <c r="H155" s="72">
        <f t="shared" si="19"/>
        <v>875.1549965824928</v>
      </c>
      <c r="I155" s="72">
        <f t="shared" si="38"/>
        <v>0</v>
      </c>
      <c r="J155" s="72">
        <f t="shared" si="32"/>
        <v>0.63185634564078563</v>
      </c>
      <c r="K155" s="72">
        <f t="shared" si="33"/>
        <v>0.63185611157025268</v>
      </c>
      <c r="L155" s="72">
        <f t="shared" si="27"/>
        <v>0.63185634564078563</v>
      </c>
      <c r="M155" s="72">
        <f t="shared" si="28"/>
        <v>0.63185634564078563</v>
      </c>
      <c r="N155" s="72">
        <f t="shared" si="20"/>
        <v>0.63185611157025268</v>
      </c>
      <c r="O155" s="72">
        <f t="shared" si="29"/>
        <v>0.63185634564078563</v>
      </c>
    </row>
    <row r="156" spans="1:15">
      <c r="A156" s="70">
        <v>12.3</v>
      </c>
      <c r="B156" s="72">
        <f t="shared" si="21"/>
        <v>8.8888888888888893</v>
      </c>
      <c r="C156" s="72">
        <f t="shared" si="30"/>
        <v>0</v>
      </c>
      <c r="D156" s="72">
        <f t="shared" si="31"/>
        <v>875.1549965824928</v>
      </c>
      <c r="E156" s="72">
        <f t="shared" si="16"/>
        <v>0</v>
      </c>
      <c r="F156" s="72">
        <f>IF(G156=G157,($H$23-G156*$H$22)/$H$21,A156)</f>
        <v>8.8888888888888893</v>
      </c>
      <c r="G156" s="72">
        <f t="shared" si="18"/>
        <v>0</v>
      </c>
      <c r="H156" s="72">
        <f t="shared" si="19"/>
        <v>875.1549965824928</v>
      </c>
      <c r="I156" s="72">
        <f t="shared" si="38"/>
        <v>0</v>
      </c>
      <c r="J156" s="72">
        <f t="shared" si="32"/>
        <v>0.60886770712578409</v>
      </c>
      <c r="K156" s="72">
        <f t="shared" si="33"/>
        <v>0.60886748137243796</v>
      </c>
      <c r="L156" s="72">
        <f t="shared" si="27"/>
        <v>0.60886770712578409</v>
      </c>
      <c r="M156" s="72">
        <f t="shared" si="28"/>
        <v>0.60886770712578409</v>
      </c>
      <c r="N156" s="72">
        <f t="shared" si="20"/>
        <v>0.60886748137243796</v>
      </c>
      <c r="O156" s="72">
        <f t="shared" si="29"/>
        <v>0.60886770712578409</v>
      </c>
    </row>
    <row r="157" spans="1:15">
      <c r="A157" s="70">
        <v>12.4</v>
      </c>
      <c r="B157" s="72">
        <f t="shared" ref="B157" si="60">IF(C157=C355,($D$23-C157*$D$22)/$D$21,A157)</f>
        <v>8.8888888888888893</v>
      </c>
      <c r="C157" s="72">
        <f t="shared" si="30"/>
        <v>0</v>
      </c>
      <c r="D157" s="72">
        <f t="shared" si="31"/>
        <v>875.1549965824928</v>
      </c>
      <c r="E157" s="72">
        <f t="shared" si="16"/>
        <v>0</v>
      </c>
      <c r="F157" s="72">
        <f>IF(G157=G355,($H$23-G157*$H$22)/$H$21,A157)</f>
        <v>8.8888888888888893</v>
      </c>
      <c r="G157" s="72">
        <f t="shared" si="18"/>
        <v>0</v>
      </c>
      <c r="H157" s="72">
        <f t="shared" si="19"/>
        <v>875.1549965824928</v>
      </c>
      <c r="I157" s="72">
        <f t="shared" si="38"/>
        <v>0</v>
      </c>
      <c r="J157" s="72">
        <f t="shared" si="32"/>
        <v>0.58669563041010953</v>
      </c>
      <c r="K157" s="72">
        <f t="shared" si="33"/>
        <v>0.58669541267279124</v>
      </c>
      <c r="L157" s="72">
        <f t="shared" si="27"/>
        <v>0.58669563041010953</v>
      </c>
      <c r="M157" s="72">
        <f t="shared" si="28"/>
        <v>0.58669563041010953</v>
      </c>
      <c r="N157" s="72">
        <f t="shared" si="20"/>
        <v>0.58669541267279124</v>
      </c>
      <c r="O157" s="72">
        <f t="shared" si="29"/>
        <v>0.58669563041010953</v>
      </c>
    </row>
    <row r="158" spans="1:15">
      <c r="A158" s="70">
        <v>12.5</v>
      </c>
      <c r="B158" s="72">
        <f t="shared" si="21"/>
        <v>8.8888888888888893</v>
      </c>
      <c r="C158" s="72">
        <f t="shared" si="30"/>
        <v>0</v>
      </c>
      <c r="D158" s="72">
        <f t="shared" si="31"/>
        <v>875.1549965824928</v>
      </c>
      <c r="E158" s="72">
        <f t="shared" si="16"/>
        <v>0</v>
      </c>
      <c r="F158" s="72">
        <f>IF(G158=G159,($H$23-G158*$H$22)/$H$21,A158)</f>
        <v>8.8888888888888893</v>
      </c>
      <c r="G158" s="72">
        <f t="shared" si="18"/>
        <v>0</v>
      </c>
      <c r="H158" s="72">
        <f t="shared" si="19"/>
        <v>875.1549965824928</v>
      </c>
      <c r="I158" s="72">
        <f t="shared" si="38"/>
        <v>0</v>
      </c>
      <c r="J158" s="72">
        <f t="shared" si="32"/>
        <v>0.56531058643111776</v>
      </c>
      <c r="K158" s="72">
        <f t="shared" si="33"/>
        <v>0.565310376420325</v>
      </c>
      <c r="L158" s="72">
        <f t="shared" si="27"/>
        <v>0.56531058643111776</v>
      </c>
      <c r="M158" s="72">
        <f t="shared" si="28"/>
        <v>0.56531058643111776</v>
      </c>
      <c r="N158" s="72">
        <f t="shared" si="20"/>
        <v>0.565310376420325</v>
      </c>
      <c r="O158" s="72">
        <f t="shared" si="29"/>
        <v>0.56531058643111776</v>
      </c>
    </row>
    <row r="159" spans="1:15">
      <c r="A159" s="70">
        <v>12.6</v>
      </c>
      <c r="B159" s="72">
        <f t="shared" ref="B159" si="61">IF(C159=C357,($D$23-C159*$D$22)/$D$21,A159)</f>
        <v>8.8888888888888893</v>
      </c>
      <c r="C159" s="72">
        <f t="shared" si="30"/>
        <v>0</v>
      </c>
      <c r="D159" s="72">
        <f t="shared" si="31"/>
        <v>875.1549965824928</v>
      </c>
      <c r="E159" s="72">
        <f t="shared" si="16"/>
        <v>0</v>
      </c>
      <c r="F159" s="72">
        <f>IF(G159=G357,($H$23-G159*$H$22)/$H$21,A159)</f>
        <v>8.8888888888888893</v>
      </c>
      <c r="G159" s="72">
        <f t="shared" si="18"/>
        <v>0</v>
      </c>
      <c r="H159" s="72">
        <f t="shared" si="19"/>
        <v>875.1549965824928</v>
      </c>
      <c r="I159" s="72">
        <f t="shared" si="38"/>
        <v>0</v>
      </c>
      <c r="J159" s="72">
        <f t="shared" si="32"/>
        <v>0.54468418640512672</v>
      </c>
      <c r="K159" s="72">
        <f t="shared" si="33"/>
        <v>0.54468398384250472</v>
      </c>
      <c r="L159" s="72">
        <f t="shared" si="27"/>
        <v>0.54468418640512672</v>
      </c>
      <c r="M159" s="72">
        <f t="shared" si="28"/>
        <v>0.54468418640512672</v>
      </c>
      <c r="N159" s="72">
        <f t="shared" si="20"/>
        <v>0.54468398384250472</v>
      </c>
      <c r="O159" s="72">
        <f t="shared" si="29"/>
        <v>0.54468418640512672</v>
      </c>
    </row>
    <row r="160" spans="1:15">
      <c r="A160" s="70">
        <v>12.7</v>
      </c>
      <c r="B160" s="72">
        <f t="shared" si="21"/>
        <v>8.8888888888888893</v>
      </c>
      <c r="C160" s="72">
        <f t="shared" si="30"/>
        <v>0</v>
      </c>
      <c r="D160" s="72">
        <f t="shared" si="31"/>
        <v>875.1549965824928</v>
      </c>
      <c r="E160" s="72">
        <f t="shared" si="16"/>
        <v>0</v>
      </c>
      <c r="F160" s="72">
        <f>IF(G160=G161,($H$23-G160*$H$22)/$H$21,A160)</f>
        <v>8.8888888888888893</v>
      </c>
      <c r="G160" s="72">
        <f t="shared" si="18"/>
        <v>0</v>
      </c>
      <c r="H160" s="72">
        <f t="shared" si="19"/>
        <v>875.1549965824928</v>
      </c>
      <c r="I160" s="72">
        <f t="shared" si="38"/>
        <v>0</v>
      </c>
      <c r="J160" s="72">
        <f t="shared" si="32"/>
        <v>0.52478913303013963</v>
      </c>
      <c r="K160" s="72">
        <f t="shared" si="33"/>
        <v>0.52478893764801871</v>
      </c>
      <c r="L160" s="72">
        <f t="shared" si="27"/>
        <v>0.52478913303013963</v>
      </c>
      <c r="M160" s="72">
        <f t="shared" si="28"/>
        <v>0.52478913303013963</v>
      </c>
      <c r="N160" s="72">
        <f t="shared" si="20"/>
        <v>0.52478893764801871</v>
      </c>
      <c r="O160" s="72">
        <f t="shared" si="29"/>
        <v>0.52478913303013963</v>
      </c>
    </row>
    <row r="161" spans="1:15">
      <c r="A161" s="70">
        <v>12.8</v>
      </c>
      <c r="B161" s="72">
        <f t="shared" ref="B161" si="62">IF(C161=C359,($D$23-C161*$D$22)/$D$21,A161)</f>
        <v>8.8888888888888893</v>
      </c>
      <c r="C161" s="72">
        <f t="shared" si="30"/>
        <v>0</v>
      </c>
      <c r="D161" s="72">
        <f t="shared" si="31"/>
        <v>875.1549965824928</v>
      </c>
      <c r="E161" s="72">
        <f t="shared" ref="E161:E224" si="63">IF(D161=D$28,1,0)</f>
        <v>0</v>
      </c>
      <c r="F161" s="72">
        <f>IF(G161=G359,($H$23-G161*$H$22)/$H$21,A161)</f>
        <v>8.8888888888888893</v>
      </c>
      <c r="G161" s="72">
        <f t="shared" ref="G161:G224" si="64">IF((H$23-H$21*A161)/H$22&lt;0,0,(H$23-H$21*A161)/H$22)</f>
        <v>0</v>
      </c>
      <c r="H161" s="72">
        <f t="shared" ref="H161:H224" si="65">IF(G161&lt;0,0,((G161+0.00000000001)^G$13+H$16*(F161+0.00000000001)^G$13)^(1/G$13))</f>
        <v>875.1549965824928</v>
      </c>
      <c r="I161" s="72">
        <f t="shared" si="38"/>
        <v>0</v>
      </c>
      <c r="J161" s="72">
        <f t="shared" si="32"/>
        <v>0.50559917404040666</v>
      </c>
      <c r="K161" s="72">
        <f t="shared" si="33"/>
        <v>0.50559898558133942</v>
      </c>
      <c r="L161" s="72">
        <f t="shared" si="27"/>
        <v>0.50559917404040666</v>
      </c>
      <c r="M161" s="72">
        <f t="shared" si="28"/>
        <v>0.50559917404040666</v>
      </c>
      <c r="N161" s="72">
        <f t="shared" ref="N161:N224" si="66">IF(H$28^G$13-H$16*(A161+0.000001)^G$13&lt;0,1000,(H$28^G$13-H$16*(A161+0.000001)^G$13)^(1/G$13))</f>
        <v>0.50559898558133942</v>
      </c>
      <c r="O161" s="72">
        <f t="shared" si="29"/>
        <v>0.50559917404040666</v>
      </c>
    </row>
    <row r="162" spans="1:15">
      <c r="A162" s="70">
        <v>12.9</v>
      </c>
      <c r="B162" s="72">
        <f t="shared" si="21"/>
        <v>8.8888888888888893</v>
      </c>
      <c r="C162" s="72">
        <f t="shared" si="30"/>
        <v>0</v>
      </c>
      <c r="D162" s="72">
        <f t="shared" si="31"/>
        <v>875.1549965824928</v>
      </c>
      <c r="E162" s="72">
        <f t="shared" si="63"/>
        <v>0</v>
      </c>
      <c r="F162" s="72">
        <f>IF(G162=G163,($H$23-G162*$H$22)/$H$21,A162)</f>
        <v>8.8888888888888893</v>
      </c>
      <c r="G162" s="72">
        <f t="shared" si="64"/>
        <v>0</v>
      </c>
      <c r="H162" s="72">
        <f t="shared" si="65"/>
        <v>875.1549965824928</v>
      </c>
      <c r="I162" s="72">
        <f t="shared" si="38"/>
        <v>0</v>
      </c>
      <c r="J162" s="72">
        <f t="shared" si="32"/>
        <v>0.48708905798514518</v>
      </c>
      <c r="K162" s="72">
        <f t="shared" si="33"/>
        <v>0.48708887620147595</v>
      </c>
      <c r="L162" s="72">
        <f t="shared" ref="L162:L225" si="67">IF(E$11=1,J162,IF(E$11=2,J162,IF(E$11=3,K162,K162)))</f>
        <v>0.48708905798514518</v>
      </c>
      <c r="M162" s="72">
        <f t="shared" ref="M162:M225" si="68">IF((H$28^G$13-H$16*A162^G$13)^(1/G$13)&gt;M161,M161,(H$28^G$13-H$16*A162^G$13)^(1/G$13))</f>
        <v>0.48708905798514518</v>
      </c>
      <c r="N162" s="72">
        <f t="shared" si="66"/>
        <v>0.48708887620147595</v>
      </c>
      <c r="O162" s="72">
        <f t="shared" ref="O162:O225" si="69">IF(E$11=1,M162,IF(E$11=2,M162,IF(E$11=3,N162,N162)))</f>
        <v>0.48708905798514518</v>
      </c>
    </row>
    <row r="163" spans="1:15">
      <c r="A163" s="70">
        <v>13</v>
      </c>
      <c r="B163" s="72">
        <f t="shared" ref="B163" si="70">IF(C163=C361,($D$23-C163*$D$22)/$D$21,A163)</f>
        <v>8.8888888888888893</v>
      </c>
      <c r="C163" s="72">
        <f t="shared" si="30"/>
        <v>0</v>
      </c>
      <c r="D163" s="72">
        <f t="shared" si="31"/>
        <v>875.1549965824928</v>
      </c>
      <c r="E163" s="72">
        <f t="shared" si="63"/>
        <v>0</v>
      </c>
      <c r="F163" s="72">
        <f>IF(G163=G361,($H$23-G163*$H$22)/$H$21,A163)</f>
        <v>8.8888888888888893</v>
      </c>
      <c r="G163" s="72">
        <f t="shared" si="64"/>
        <v>0</v>
      </c>
      <c r="H163" s="72">
        <f t="shared" si="65"/>
        <v>875.1549965824928</v>
      </c>
      <c r="I163" s="72">
        <f t="shared" si="38"/>
        <v>0</v>
      </c>
      <c r="J163" s="72">
        <f t="shared" si="32"/>
        <v>0.46923449211161888</v>
      </c>
      <c r="K163" s="72">
        <f t="shared" si="33"/>
        <v>0.46923431676508104</v>
      </c>
      <c r="L163" s="72">
        <f t="shared" si="67"/>
        <v>0.46923449211161888</v>
      </c>
      <c r="M163" s="72">
        <f t="shared" si="68"/>
        <v>0.46923449211161888</v>
      </c>
      <c r="N163" s="72">
        <f t="shared" si="66"/>
        <v>0.46923431676508104</v>
      </c>
      <c r="O163" s="72">
        <f t="shared" si="69"/>
        <v>0.46923449211161888</v>
      </c>
    </row>
    <row r="164" spans="1:15">
      <c r="A164" s="70">
        <v>13.1</v>
      </c>
      <c r="B164" s="72">
        <f t="shared" si="21"/>
        <v>8.8888888888888893</v>
      </c>
      <c r="C164" s="72">
        <f t="shared" si="30"/>
        <v>0</v>
      </c>
      <c r="D164" s="72">
        <f t="shared" si="31"/>
        <v>875.1549965824928</v>
      </c>
      <c r="E164" s="72">
        <f t="shared" si="63"/>
        <v>0</v>
      </c>
      <c r="F164" s="72">
        <f>IF(G164=G165,($H$23-G164*$H$22)/$H$21,A164)</f>
        <v>8.8888888888888893</v>
      </c>
      <c r="G164" s="72">
        <f t="shared" si="64"/>
        <v>0</v>
      </c>
      <c r="H164" s="72">
        <f t="shared" si="65"/>
        <v>875.1549965824928</v>
      </c>
      <c r="I164" s="72">
        <f t="shared" si="38"/>
        <v>0</v>
      </c>
      <c r="J164" s="72">
        <f t="shared" si="32"/>
        <v>0.45201210223987592</v>
      </c>
      <c r="K164" s="72">
        <f t="shared" si="33"/>
        <v>0.45201193310119198</v>
      </c>
      <c r="L164" s="72">
        <f t="shared" si="67"/>
        <v>0.45201210223987592</v>
      </c>
      <c r="M164" s="72">
        <f t="shared" si="68"/>
        <v>0.45201210223987592</v>
      </c>
      <c r="N164" s="72">
        <f t="shared" si="66"/>
        <v>0.45201193310119198</v>
      </c>
      <c r="O164" s="72">
        <f t="shared" si="69"/>
        <v>0.45201210223987592</v>
      </c>
    </row>
    <row r="165" spans="1:15">
      <c r="A165" s="70">
        <v>13.2</v>
      </c>
      <c r="B165" s="72">
        <f t="shared" ref="B165" si="71">IF(C165=C363,($D$23-C165*$D$22)/$D$21,A165)</f>
        <v>8.8888888888888893</v>
      </c>
      <c r="C165" s="72">
        <f t="shared" si="30"/>
        <v>0</v>
      </c>
      <c r="D165" s="72">
        <f t="shared" si="31"/>
        <v>875.1549965824928</v>
      </c>
      <c r="E165" s="72">
        <f t="shared" si="63"/>
        <v>0</v>
      </c>
      <c r="F165" s="72">
        <f>IF(G165=G363,($H$23-G165*$H$22)/$H$21,A165)</f>
        <v>8.8888888888888893</v>
      </c>
      <c r="G165" s="72">
        <f t="shared" si="64"/>
        <v>0</v>
      </c>
      <c r="H165" s="72">
        <f t="shared" si="65"/>
        <v>875.1549965824928</v>
      </c>
      <c r="I165" s="72">
        <f t="shared" si="38"/>
        <v>0</v>
      </c>
      <c r="J165" s="72">
        <f t="shared" si="32"/>
        <v>0.43539939452325743</v>
      </c>
      <c r="K165" s="72">
        <f t="shared" si="33"/>
        <v>0.43539923137176684</v>
      </c>
      <c r="L165" s="72">
        <f t="shared" si="67"/>
        <v>0.43539939452325743</v>
      </c>
      <c r="M165" s="72">
        <f t="shared" si="68"/>
        <v>0.43539939452325743</v>
      </c>
      <c r="N165" s="72">
        <f t="shared" si="66"/>
        <v>0.43539923137176684</v>
      </c>
      <c r="O165" s="72">
        <f t="shared" si="69"/>
        <v>0.43539939452325743</v>
      </c>
    </row>
    <row r="166" spans="1:15">
      <c r="A166" s="70">
        <v>13.3</v>
      </c>
      <c r="B166" s="72">
        <f t="shared" si="21"/>
        <v>8.8888888888888893</v>
      </c>
      <c r="C166" s="72">
        <f t="shared" si="30"/>
        <v>0</v>
      </c>
      <c r="D166" s="72">
        <f t="shared" si="31"/>
        <v>875.1549965824928</v>
      </c>
      <c r="E166" s="72">
        <f t="shared" si="63"/>
        <v>0</v>
      </c>
      <c r="F166" s="72">
        <f>IF(G166=G167,($H$23-G166*$H$22)/$H$21,A166)</f>
        <v>8.8888888888888893</v>
      </c>
      <c r="G166" s="72">
        <f t="shared" si="64"/>
        <v>0</v>
      </c>
      <c r="H166" s="72">
        <f t="shared" si="65"/>
        <v>875.1549965824928</v>
      </c>
      <c r="I166" s="72">
        <f t="shared" si="38"/>
        <v>0</v>
      </c>
      <c r="J166" s="72">
        <f t="shared" si="32"/>
        <v>0.41937471899504747</v>
      </c>
      <c r="K166" s="72">
        <f t="shared" si="33"/>
        <v>0.41937456161835557</v>
      </c>
      <c r="L166" s="72">
        <f t="shared" si="67"/>
        <v>0.41937471899504747</v>
      </c>
      <c r="M166" s="72">
        <f t="shared" si="68"/>
        <v>0.41937471899504747</v>
      </c>
      <c r="N166" s="72">
        <f t="shared" si="66"/>
        <v>0.41937456161835557</v>
      </c>
      <c r="O166" s="72">
        <f t="shared" si="69"/>
        <v>0.41937471899504747</v>
      </c>
    </row>
    <row r="167" spans="1:15">
      <c r="A167" s="70">
        <v>13.4</v>
      </c>
      <c r="B167" s="72">
        <f t="shared" ref="B167" si="72">IF(C167=C365,($D$23-C167*$D$22)/$D$21,A167)</f>
        <v>8.8888888888888893</v>
      </c>
      <c r="C167" s="72">
        <f t="shared" si="30"/>
        <v>0</v>
      </c>
      <c r="D167" s="72">
        <f t="shared" si="31"/>
        <v>875.1549965824928</v>
      </c>
      <c r="E167" s="72">
        <f t="shared" si="63"/>
        <v>0</v>
      </c>
      <c r="F167" s="72">
        <f>IF(G167=G365,($H$23-G167*$H$22)/$H$21,A167)</f>
        <v>8.8888888888888893</v>
      </c>
      <c r="G167" s="72">
        <f t="shared" si="64"/>
        <v>0</v>
      </c>
      <c r="H167" s="72">
        <f t="shared" si="65"/>
        <v>875.1549965824928</v>
      </c>
      <c r="I167" s="72">
        <f t="shared" si="38"/>
        <v>0</v>
      </c>
      <c r="J167" s="72">
        <f t="shared" si="32"/>
        <v>0.40391723480752711</v>
      </c>
      <c r="K167" s="72">
        <f t="shared" si="33"/>
        <v>0.40391708300115697</v>
      </c>
      <c r="L167" s="72">
        <f t="shared" si="67"/>
        <v>0.40391723480752711</v>
      </c>
      <c r="M167" s="72">
        <f t="shared" si="68"/>
        <v>0.40391723480752711</v>
      </c>
      <c r="N167" s="72">
        <f t="shared" si="66"/>
        <v>0.40391708300115697</v>
      </c>
      <c r="O167" s="72">
        <f t="shared" si="69"/>
        <v>0.40391723480752711</v>
      </c>
    </row>
    <row r="168" spans="1:15">
      <c r="A168" s="70">
        <v>13.5</v>
      </c>
      <c r="B168" s="72">
        <f t="shared" si="21"/>
        <v>8.8888888888888893</v>
      </c>
      <c r="C168" s="72">
        <f t="shared" si="30"/>
        <v>0</v>
      </c>
      <c r="D168" s="72">
        <f t="shared" si="31"/>
        <v>875.1549965824928</v>
      </c>
      <c r="E168" s="72">
        <f t="shared" si="63"/>
        <v>0</v>
      </c>
      <c r="F168" s="72">
        <f>IF(G168=G169,($H$23-G168*$H$22)/$H$21,A168)</f>
        <v>8.8888888888888893</v>
      </c>
      <c r="G168" s="72">
        <f t="shared" si="64"/>
        <v>0</v>
      </c>
      <c r="H168" s="72">
        <f t="shared" si="65"/>
        <v>875.1549965824928</v>
      </c>
      <c r="I168" s="72">
        <f t="shared" si="38"/>
        <v>0</v>
      </c>
      <c r="J168" s="72">
        <f t="shared" si="32"/>
        <v>0.38900687707515724</v>
      </c>
      <c r="K168" s="72">
        <f t="shared" si="33"/>
        <v>0.38900673064223268</v>
      </c>
      <c r="L168" s="72">
        <f t="shared" si="67"/>
        <v>0.38900687707515724</v>
      </c>
      <c r="M168" s="72">
        <f t="shared" si="68"/>
        <v>0.38900687707515724</v>
      </c>
      <c r="N168" s="72">
        <f t="shared" si="66"/>
        <v>0.38900673064223268</v>
      </c>
      <c r="O168" s="72">
        <f t="shared" si="69"/>
        <v>0.38900687707515724</v>
      </c>
    </row>
    <row r="169" spans="1:15">
      <c r="A169" s="70">
        <v>13.6</v>
      </c>
      <c r="B169" s="72">
        <f t="shared" ref="B169" si="73">IF(C169=C367,($D$23-C169*$D$22)/$D$21,A169)</f>
        <v>8.8888888888888893</v>
      </c>
      <c r="C169" s="72">
        <f t="shared" si="30"/>
        <v>0</v>
      </c>
      <c r="D169" s="72">
        <f t="shared" si="31"/>
        <v>875.1549965824928</v>
      </c>
      <c r="E169" s="72">
        <f t="shared" si="63"/>
        <v>0</v>
      </c>
      <c r="F169" s="72">
        <f>IF(G169=G367,($H$23-G169*$H$22)/$H$21,A169)</f>
        <v>8.8888888888888893</v>
      </c>
      <c r="G169" s="72">
        <f t="shared" si="64"/>
        <v>0</v>
      </c>
      <c r="H169" s="72">
        <f t="shared" si="65"/>
        <v>875.1549965824928</v>
      </c>
      <c r="I169" s="72">
        <f t="shared" si="38"/>
        <v>0</v>
      </c>
      <c r="J169" s="72">
        <f t="shared" si="32"/>
        <v>0.3746243252387978</v>
      </c>
      <c r="K169" s="72">
        <f t="shared" si="33"/>
        <v>0.37462418398973168</v>
      </c>
      <c r="L169" s="72">
        <f t="shared" si="67"/>
        <v>0.3746243252387978</v>
      </c>
      <c r="M169" s="72">
        <f t="shared" si="68"/>
        <v>0.3746243252387978</v>
      </c>
      <c r="N169" s="72">
        <f t="shared" si="66"/>
        <v>0.37462418398973168</v>
      </c>
      <c r="O169" s="72">
        <f t="shared" si="69"/>
        <v>0.3746243252387978</v>
      </c>
    </row>
    <row r="170" spans="1:15">
      <c r="A170" s="70">
        <v>13.7</v>
      </c>
      <c r="B170" s="72">
        <f t="shared" si="21"/>
        <v>8.8888888888888893</v>
      </c>
      <c r="C170" s="72">
        <f t="shared" ref="C170:C195" si="74">IF((D$23-D$21*A170)/D$22&lt;0,0,(D$23-D$21*A170)/D$22)</f>
        <v>0</v>
      </c>
      <c r="D170" s="72">
        <f t="shared" ref="D170:D195" si="75">IF(C170&lt;0,0,((C170+0.00000000001)^G$13+D$16*(B170+0.00000000001)^G$13)^(1/G$13))</f>
        <v>875.1549965824928</v>
      </c>
      <c r="E170" s="72">
        <f t="shared" si="63"/>
        <v>0</v>
      </c>
      <c r="F170" s="72">
        <f>IF(G170=G171,($H$23-G170*$H$22)/$H$21,A170)</f>
        <v>8.8888888888888893</v>
      </c>
      <c r="G170" s="72">
        <f t="shared" si="64"/>
        <v>0</v>
      </c>
      <c r="H170" s="72">
        <f t="shared" si="65"/>
        <v>875.1549965824928</v>
      </c>
      <c r="I170" s="72">
        <f t="shared" si="38"/>
        <v>0</v>
      </c>
      <c r="J170" s="72">
        <f t="shared" ref="J170:J195" si="76">IF((D$28^G$13-D$16*A170^G$13)^(1/G$13)&gt;J169,J169,(D$28^G$13-D$16*A170^G$13)^(1/G$13))</f>
        <v>0.3607509728726575</v>
      </c>
      <c r="K170" s="72">
        <f t="shared" ref="K170:K195" si="77">IF(D$28^G$13-D$16*(A170+0.000001)^G$13&lt;0,1000,(D$28^G$13-D$16*(A170+0.000001)^G$13)^(1/G$13))</f>
        <v>0.36075083662486268</v>
      </c>
      <c r="L170" s="72">
        <f t="shared" si="67"/>
        <v>0.3607509728726575</v>
      </c>
      <c r="M170" s="72">
        <f t="shared" si="68"/>
        <v>0.3607509728726575</v>
      </c>
      <c r="N170" s="72">
        <f t="shared" si="66"/>
        <v>0.36075083662486268</v>
      </c>
      <c r="O170" s="72">
        <f t="shared" si="69"/>
        <v>0.3607509728726575</v>
      </c>
    </row>
    <row r="171" spans="1:15">
      <c r="A171" s="70">
        <v>13.8</v>
      </c>
      <c r="B171" s="72">
        <f t="shared" ref="B171" si="78">IF(C171=C369,($D$23-C171*$D$22)/$D$21,A171)</f>
        <v>8.8888888888888893</v>
      </c>
      <c r="C171" s="72">
        <f t="shared" si="74"/>
        <v>0</v>
      </c>
      <c r="D171" s="72">
        <f t="shared" si="75"/>
        <v>875.1549965824928</v>
      </c>
      <c r="E171" s="72">
        <f t="shared" si="63"/>
        <v>0</v>
      </c>
      <c r="F171" s="72">
        <f>IF(G171=G369,($H$23-G171*$H$22)/$H$21,A171)</f>
        <v>8.8888888888888893</v>
      </c>
      <c r="G171" s="72">
        <f t="shared" si="64"/>
        <v>0</v>
      </c>
      <c r="H171" s="72">
        <f t="shared" si="65"/>
        <v>875.1549965824928</v>
      </c>
      <c r="I171" s="72">
        <f t="shared" si="38"/>
        <v>0</v>
      </c>
      <c r="J171" s="72">
        <f t="shared" si="76"/>
        <v>0.34736889886013217</v>
      </c>
      <c r="K171" s="72">
        <f t="shared" si="77"/>
        <v>0.3473687674377281</v>
      </c>
      <c r="L171" s="72">
        <f t="shared" si="67"/>
        <v>0.34736889886013217</v>
      </c>
      <c r="M171" s="72">
        <f t="shared" si="68"/>
        <v>0.34736889886013217</v>
      </c>
      <c r="N171" s="72">
        <f t="shared" si="66"/>
        <v>0.3473687674377281</v>
      </c>
      <c r="O171" s="72">
        <f t="shared" si="69"/>
        <v>0.34736889886013217</v>
      </c>
    </row>
    <row r="172" spans="1:15">
      <c r="A172" s="70">
        <v>13.9</v>
      </c>
      <c r="B172" s="72">
        <f t="shared" si="21"/>
        <v>8.8888888888888893</v>
      </c>
      <c r="C172" s="72">
        <f t="shared" si="74"/>
        <v>0</v>
      </c>
      <c r="D172" s="72">
        <f t="shared" si="75"/>
        <v>875.1549965824928</v>
      </c>
      <c r="E172" s="72">
        <f t="shared" si="63"/>
        <v>0</v>
      </c>
      <c r="F172" s="72">
        <f>IF(G172=G173,($H$23-G172*$H$22)/$H$21,A172)</f>
        <v>8.8888888888888893</v>
      </c>
      <c r="G172" s="72">
        <f t="shared" si="64"/>
        <v>0</v>
      </c>
      <c r="H172" s="72">
        <f t="shared" si="65"/>
        <v>875.1549965824928</v>
      </c>
      <c r="I172" s="72">
        <f t="shared" si="38"/>
        <v>0</v>
      </c>
      <c r="J172" s="72">
        <f t="shared" si="76"/>
        <v>0.33446083986895608</v>
      </c>
      <c r="K172" s="72">
        <f t="shared" si="77"/>
        <v>0.33446071310251246</v>
      </c>
      <c r="L172" s="72">
        <f t="shared" si="67"/>
        <v>0.33446083986895608</v>
      </c>
      <c r="M172" s="72">
        <f t="shared" si="68"/>
        <v>0.33446083986895608</v>
      </c>
      <c r="N172" s="72">
        <f t="shared" si="66"/>
        <v>0.33446071310251246</v>
      </c>
      <c r="O172" s="72">
        <f t="shared" si="69"/>
        <v>0.33446083986895608</v>
      </c>
    </row>
    <row r="173" spans="1:15">
      <c r="A173" s="70">
        <v>14</v>
      </c>
      <c r="B173" s="72">
        <f t="shared" ref="B173" si="79">IF(C173=C371,($D$23-C173*$D$22)/$D$21,A173)</f>
        <v>8.8888888888888893</v>
      </c>
      <c r="C173" s="72">
        <f t="shared" si="74"/>
        <v>0</v>
      </c>
      <c r="D173" s="72">
        <f t="shared" si="75"/>
        <v>875.1549965824928</v>
      </c>
      <c r="E173" s="72">
        <f t="shared" si="63"/>
        <v>0</v>
      </c>
      <c r="F173" s="72">
        <f>IF(G173=G371,($H$23-G173*$H$22)/$H$21,A173)</f>
        <v>8.8888888888888893</v>
      </c>
      <c r="G173" s="72">
        <f t="shared" si="64"/>
        <v>0</v>
      </c>
      <c r="H173" s="72">
        <f t="shared" si="65"/>
        <v>875.1549965824928</v>
      </c>
      <c r="I173" s="72">
        <f t="shared" si="38"/>
        <v>0</v>
      </c>
      <c r="J173" s="72">
        <f t="shared" si="76"/>
        <v>0.32201016406002431</v>
      </c>
      <c r="K173" s="72">
        <f t="shared" si="77"/>
        <v>0.32201004178629322</v>
      </c>
      <c r="L173" s="72">
        <f t="shared" si="67"/>
        <v>0.32201016406002431</v>
      </c>
      <c r="M173" s="72">
        <f t="shared" si="68"/>
        <v>0.32201016406002431</v>
      </c>
      <c r="N173" s="72">
        <f t="shared" si="66"/>
        <v>0.32201004178629322</v>
      </c>
      <c r="O173" s="72">
        <f t="shared" si="69"/>
        <v>0.32201016406002431</v>
      </c>
    </row>
    <row r="174" spans="1:15">
      <c r="A174" s="70">
        <v>14.1</v>
      </c>
      <c r="B174" s="72">
        <f t="shared" si="21"/>
        <v>8.8888888888888893</v>
      </c>
      <c r="C174" s="72">
        <f t="shared" si="74"/>
        <v>0</v>
      </c>
      <c r="D174" s="72">
        <f t="shared" si="75"/>
        <v>875.1549965824928</v>
      </c>
      <c r="E174" s="72">
        <f t="shared" si="63"/>
        <v>0</v>
      </c>
      <c r="F174" s="72">
        <f>IF(G174=G175,($H$23-G174*$H$22)/$H$21,A174)</f>
        <v>8.8888888888888893</v>
      </c>
      <c r="G174" s="72">
        <f t="shared" si="64"/>
        <v>0</v>
      </c>
      <c r="H174" s="72">
        <f t="shared" si="65"/>
        <v>875.1549965824928</v>
      </c>
      <c r="I174" s="72">
        <f t="shared" si="38"/>
        <v>0</v>
      </c>
      <c r="J174" s="72">
        <f t="shared" si="76"/>
        <v>0.31000084596788541</v>
      </c>
      <c r="K174" s="72">
        <f t="shared" si="77"/>
        <v>0.31000072802956397</v>
      </c>
      <c r="L174" s="72">
        <f t="shared" si="67"/>
        <v>0.31000084596788541</v>
      </c>
      <c r="M174" s="72">
        <f t="shared" si="68"/>
        <v>0.31000084596788541</v>
      </c>
      <c r="N174" s="72">
        <f t="shared" si="66"/>
        <v>0.31000072802956397</v>
      </c>
      <c r="O174" s="72">
        <f t="shared" si="69"/>
        <v>0.31000084596788541</v>
      </c>
    </row>
    <row r="175" spans="1:15">
      <c r="A175" s="70">
        <v>14.2</v>
      </c>
      <c r="B175" s="72">
        <f t="shared" ref="B175" si="80">IF(C175=C373,($D$23-C175*$D$22)/$D$21,A175)</f>
        <v>8.8888888888888893</v>
      </c>
      <c r="C175" s="72">
        <f t="shared" si="74"/>
        <v>0</v>
      </c>
      <c r="D175" s="72">
        <f t="shared" si="75"/>
        <v>875.1549965824928</v>
      </c>
      <c r="E175" s="72">
        <f t="shared" si="63"/>
        <v>0</v>
      </c>
      <c r="F175" s="72">
        <f>IF(G175=G373,($H$23-G175*$H$22)/$H$21,A175)</f>
        <v>8.8888888888888893</v>
      </c>
      <c r="G175" s="72">
        <f t="shared" si="64"/>
        <v>0</v>
      </c>
      <c r="H175" s="72">
        <f t="shared" si="65"/>
        <v>875.1549965824928</v>
      </c>
      <c r="I175" s="72">
        <f t="shared" si="38"/>
        <v>0</v>
      </c>
      <c r="J175" s="72">
        <f t="shared" si="76"/>
        <v>0.2984174424944826</v>
      </c>
      <c r="K175" s="72">
        <f t="shared" si="77"/>
        <v>0.29841732873997512</v>
      </c>
      <c r="L175" s="72">
        <f t="shared" si="67"/>
        <v>0.2984174424944826</v>
      </c>
      <c r="M175" s="72">
        <f t="shared" si="68"/>
        <v>0.2984174424944826</v>
      </c>
      <c r="N175" s="72">
        <f t="shared" si="66"/>
        <v>0.29841732873997512</v>
      </c>
      <c r="O175" s="72">
        <f t="shared" si="69"/>
        <v>0.2984174424944826</v>
      </c>
    </row>
    <row r="176" spans="1:15">
      <c r="A176" s="70">
        <v>14.3</v>
      </c>
      <c r="B176" s="72">
        <f t="shared" si="21"/>
        <v>8.8888888888888893</v>
      </c>
      <c r="C176" s="72">
        <f t="shared" si="74"/>
        <v>0</v>
      </c>
      <c r="D176" s="72">
        <f t="shared" si="75"/>
        <v>875.1549965824928</v>
      </c>
      <c r="E176" s="72">
        <f t="shared" si="63"/>
        <v>0</v>
      </c>
      <c r="F176" s="72">
        <f>IF(G176=G177,($H$23-G176*$H$22)/$H$21,A176)</f>
        <v>8.8888888888888893</v>
      </c>
      <c r="G176" s="72">
        <f t="shared" si="64"/>
        <v>0</v>
      </c>
      <c r="H176" s="72">
        <f t="shared" si="65"/>
        <v>875.1549965824928</v>
      </c>
      <c r="I176" s="72">
        <f t="shared" si="38"/>
        <v>0</v>
      </c>
      <c r="J176" s="72">
        <f t="shared" si="76"/>
        <v>0.28724506996085469</v>
      </c>
      <c r="K176" s="72">
        <f t="shared" si="77"/>
        <v>0.28724496024404472</v>
      </c>
      <c r="L176" s="72">
        <f t="shared" si="67"/>
        <v>0.28724506996085469</v>
      </c>
      <c r="M176" s="72">
        <f t="shared" si="68"/>
        <v>0.28724506996085469</v>
      </c>
      <c r="N176" s="72">
        <f t="shared" si="66"/>
        <v>0.28724496024404472</v>
      </c>
      <c r="O176" s="72">
        <f t="shared" si="69"/>
        <v>0.28724506996085469</v>
      </c>
    </row>
    <row r="177" spans="1:15">
      <c r="A177" s="70">
        <v>14.4</v>
      </c>
      <c r="B177" s="72">
        <f t="shared" ref="B177" si="81">IF(C177=C375,($D$23-C177*$D$22)/$D$21,A177)</f>
        <v>8.8888888888888893</v>
      </c>
      <c r="C177" s="72">
        <f t="shared" si="74"/>
        <v>0</v>
      </c>
      <c r="D177" s="72">
        <f t="shared" si="75"/>
        <v>875.1549965824928</v>
      </c>
      <c r="E177" s="72">
        <f t="shared" si="63"/>
        <v>0</v>
      </c>
      <c r="F177" s="72">
        <f>IF(G177=G375,($H$23-G177*$H$22)/$H$21,A177)</f>
        <v>8.8888888888888893</v>
      </c>
      <c r="G177" s="72">
        <f t="shared" si="64"/>
        <v>0</v>
      </c>
      <c r="H177" s="72">
        <f t="shared" si="65"/>
        <v>875.1549965824928</v>
      </c>
      <c r="I177" s="72">
        <f t="shared" si="38"/>
        <v>0</v>
      </c>
      <c r="J177" s="72">
        <f t="shared" si="76"/>
        <v>0.27646938216465033</v>
      </c>
      <c r="K177" s="72">
        <f t="shared" si="77"/>
        <v>0.27646927634469692</v>
      </c>
      <c r="L177" s="72">
        <f t="shared" si="67"/>
        <v>0.27646938216465033</v>
      </c>
      <c r="M177" s="72">
        <f t="shared" si="68"/>
        <v>0.27646938216465033</v>
      </c>
      <c r="N177" s="72">
        <f t="shared" si="66"/>
        <v>0.27646927634469692</v>
      </c>
      <c r="O177" s="72">
        <f t="shared" si="69"/>
        <v>0.27646938216465033</v>
      </c>
    </row>
    <row r="178" spans="1:15">
      <c r="A178" s="70">
        <v>14.5</v>
      </c>
      <c r="B178" s="72">
        <f t="shared" si="21"/>
        <v>8.8888888888888893</v>
      </c>
      <c r="C178" s="72">
        <f t="shared" si="74"/>
        <v>0</v>
      </c>
      <c r="D178" s="72">
        <f t="shared" si="75"/>
        <v>875.1549965824928</v>
      </c>
      <c r="E178" s="72">
        <f t="shared" si="63"/>
        <v>0</v>
      </c>
      <c r="F178" s="72">
        <f>IF(G178=G179,($H$23-G178*$H$22)/$H$21,A178)</f>
        <v>8.8888888888888893</v>
      </c>
      <c r="G178" s="72">
        <f t="shared" si="64"/>
        <v>0</v>
      </c>
      <c r="H178" s="72">
        <f t="shared" si="65"/>
        <v>875.1549965824928</v>
      </c>
      <c r="I178" s="72">
        <f t="shared" ref="I178:I241" si="82">IF(H178=H$28,1,0)</f>
        <v>0</v>
      </c>
      <c r="J178" s="72">
        <f t="shared" si="76"/>
        <v>0.26607654939414394</v>
      </c>
      <c r="K178" s="72">
        <f t="shared" si="77"/>
        <v>0.26607644733526231</v>
      </c>
      <c r="L178" s="72">
        <f t="shared" si="67"/>
        <v>0.26607654939414394</v>
      </c>
      <c r="M178" s="72">
        <f t="shared" si="68"/>
        <v>0.26607654939414394</v>
      </c>
      <c r="N178" s="72">
        <f t="shared" si="66"/>
        <v>0.26607644733526231</v>
      </c>
      <c r="O178" s="72">
        <f t="shared" si="69"/>
        <v>0.26607654939414394</v>
      </c>
    </row>
    <row r="179" spans="1:15">
      <c r="A179" s="70">
        <v>14.6</v>
      </c>
      <c r="B179" s="72">
        <f t="shared" ref="B179" si="83">IF(C179=C377,($D$23-C179*$D$22)/$D$21,A179)</f>
        <v>8.8888888888888893</v>
      </c>
      <c r="C179" s="72">
        <f t="shared" si="74"/>
        <v>0</v>
      </c>
      <c r="D179" s="72">
        <f t="shared" si="75"/>
        <v>875.1549965824928</v>
      </c>
      <c r="E179" s="72">
        <f t="shared" si="63"/>
        <v>0</v>
      </c>
      <c r="F179" s="72">
        <f>IF(G179=G377,($H$23-G179*$H$22)/$H$21,A179)</f>
        <v>8.8888888888888893</v>
      </c>
      <c r="G179" s="72">
        <f t="shared" si="64"/>
        <v>0</v>
      </c>
      <c r="H179" s="72">
        <f t="shared" si="65"/>
        <v>875.1549965824928</v>
      </c>
      <c r="I179" s="72">
        <f t="shared" si="82"/>
        <v>0</v>
      </c>
      <c r="J179" s="72">
        <f t="shared" si="76"/>
        <v>0.25605323835210353</v>
      </c>
      <c r="K179" s="72">
        <f t="shared" si="77"/>
        <v>0.25605313992337758</v>
      </c>
      <c r="L179" s="72">
        <f t="shared" si="67"/>
        <v>0.25605323835210353</v>
      </c>
      <c r="M179" s="72">
        <f t="shared" si="68"/>
        <v>0.25605323835210353</v>
      </c>
      <c r="N179" s="72">
        <f t="shared" si="66"/>
        <v>0.25605313992337758</v>
      </c>
      <c r="O179" s="72">
        <f t="shared" si="69"/>
        <v>0.25605323835210353</v>
      </c>
    </row>
    <row r="180" spans="1:15">
      <c r="A180" s="70">
        <v>14.7</v>
      </c>
      <c r="B180" s="72">
        <f t="shared" si="21"/>
        <v>8.8888888888888893</v>
      </c>
      <c r="C180" s="72">
        <f t="shared" si="74"/>
        <v>0</v>
      </c>
      <c r="D180" s="72">
        <f t="shared" si="75"/>
        <v>875.1549965824928</v>
      </c>
      <c r="E180" s="72">
        <f t="shared" si="63"/>
        <v>0</v>
      </c>
      <c r="F180" s="72">
        <f>IF(G180=G181,($H$23-G180*$H$22)/$H$21,A180)</f>
        <v>8.8888888888888893</v>
      </c>
      <c r="G180" s="72">
        <f t="shared" si="64"/>
        <v>0</v>
      </c>
      <c r="H180" s="72">
        <f t="shared" si="65"/>
        <v>875.1549965824928</v>
      </c>
      <c r="I180" s="72">
        <f t="shared" si="82"/>
        <v>0</v>
      </c>
      <c r="J180" s="72">
        <f t="shared" si="76"/>
        <v>0.24638659294546306</v>
      </c>
      <c r="K180" s="72">
        <f t="shared" si="77"/>
        <v>0.24638649802065596</v>
      </c>
      <c r="L180" s="72">
        <f t="shared" si="67"/>
        <v>0.24638659294546306</v>
      </c>
      <c r="M180" s="72">
        <f t="shared" si="68"/>
        <v>0.24638659294546306</v>
      </c>
      <c r="N180" s="72">
        <f t="shared" si="66"/>
        <v>0.24638649802065596</v>
      </c>
      <c r="O180" s="72">
        <f t="shared" si="69"/>
        <v>0.24638659294546306</v>
      </c>
    </row>
    <row r="181" spans="1:15">
      <c r="A181" s="70">
        <v>14.8</v>
      </c>
      <c r="B181" s="72">
        <f t="shared" ref="B181" si="84">IF(C181=C379,($D$23-C181*$D$22)/$D$21,A181)</f>
        <v>8.8888888888888893</v>
      </c>
      <c r="C181" s="72">
        <f t="shared" si="74"/>
        <v>0</v>
      </c>
      <c r="D181" s="72">
        <f t="shared" si="75"/>
        <v>875.1549965824928</v>
      </c>
      <c r="E181" s="72">
        <f t="shared" si="63"/>
        <v>0</v>
      </c>
      <c r="F181" s="72">
        <f>IF(G181=G379,($H$23-G181*$H$22)/$H$21,A181)</f>
        <v>8.8888888888888893</v>
      </c>
      <c r="G181" s="72">
        <f t="shared" si="64"/>
        <v>0</v>
      </c>
      <c r="H181" s="72">
        <f t="shared" si="65"/>
        <v>875.1549965824928</v>
      </c>
      <c r="I181" s="72">
        <f t="shared" si="82"/>
        <v>0</v>
      </c>
      <c r="J181" s="72">
        <f t="shared" si="76"/>
        <v>0.23706421589905502</v>
      </c>
      <c r="K181" s="72">
        <f t="shared" si="77"/>
        <v>0.23706412435643004</v>
      </c>
      <c r="L181" s="72">
        <f t="shared" si="67"/>
        <v>0.23706421589905502</v>
      </c>
      <c r="M181" s="72">
        <f t="shared" si="68"/>
        <v>0.23706421589905502</v>
      </c>
      <c r="N181" s="72">
        <f t="shared" si="66"/>
        <v>0.23706412435643004</v>
      </c>
      <c r="O181" s="72">
        <f t="shared" si="69"/>
        <v>0.23706421589905502</v>
      </c>
    </row>
    <row r="182" spans="1:15">
      <c r="A182" s="70">
        <v>14.9</v>
      </c>
      <c r="B182" s="72">
        <f t="shared" si="21"/>
        <v>8.8888888888888893</v>
      </c>
      <c r="C182" s="72">
        <f t="shared" si="74"/>
        <v>0</v>
      </c>
      <c r="D182" s="72">
        <f t="shared" si="75"/>
        <v>875.1549965824928</v>
      </c>
      <c r="E182" s="72">
        <f t="shared" si="63"/>
        <v>0</v>
      </c>
      <c r="F182" s="72">
        <f>IF(G182=G183,($H$23-G182*$H$22)/$H$21,A182)</f>
        <v>8.8888888888888893</v>
      </c>
      <c r="G182" s="72">
        <f t="shared" si="64"/>
        <v>0</v>
      </c>
      <c r="H182" s="72">
        <f t="shared" si="65"/>
        <v>875.1549965824928</v>
      </c>
      <c r="I182" s="72">
        <f t="shared" si="82"/>
        <v>0</v>
      </c>
      <c r="J182" s="72">
        <f t="shared" si="76"/>
        <v>0.2280741511539553</v>
      </c>
      <c r="K182" s="72">
        <f t="shared" si="77"/>
        <v>0.22807406287609933</v>
      </c>
      <c r="L182" s="72">
        <f t="shared" si="67"/>
        <v>0.2280741511539553</v>
      </c>
      <c r="M182" s="72">
        <f t="shared" si="68"/>
        <v>0.2280741511539553</v>
      </c>
      <c r="N182" s="72">
        <f t="shared" si="66"/>
        <v>0.22807406287609933</v>
      </c>
      <c r="O182" s="72">
        <f t="shared" si="69"/>
        <v>0.2280741511539553</v>
      </c>
    </row>
    <row r="183" spans="1:15">
      <c r="A183" s="70">
        <v>15</v>
      </c>
      <c r="B183" s="72">
        <f t="shared" ref="B183" si="85">IF(C183=C381,($D$23-C183*$D$22)/$D$21,A183)</f>
        <v>8.8888888888888893</v>
      </c>
      <c r="C183" s="72">
        <f t="shared" si="74"/>
        <v>0</v>
      </c>
      <c r="D183" s="72">
        <f t="shared" si="75"/>
        <v>875.1549965824928</v>
      </c>
      <c r="E183" s="72">
        <f t="shared" si="63"/>
        <v>0</v>
      </c>
      <c r="F183" s="72">
        <f>IF(G183=G381,($H$23-G183*$H$22)/$H$21,A183)</f>
        <v>8.8888888888888893</v>
      </c>
      <c r="G183" s="72">
        <f t="shared" si="64"/>
        <v>0</v>
      </c>
      <c r="H183" s="72">
        <f t="shared" si="65"/>
        <v>875.1549965824928</v>
      </c>
      <c r="I183" s="72">
        <f t="shared" si="82"/>
        <v>0</v>
      </c>
      <c r="J183" s="72">
        <f t="shared" si="76"/>
        <v>0.21940486701303288</v>
      </c>
      <c r="K183" s="72">
        <f t="shared" si="77"/>
        <v>0.21940478188669996</v>
      </c>
      <c r="L183" s="72">
        <f t="shared" si="67"/>
        <v>0.21940486701303288</v>
      </c>
      <c r="M183" s="72">
        <f t="shared" si="68"/>
        <v>0.21940486701303288</v>
      </c>
      <c r="N183" s="72">
        <f t="shared" si="66"/>
        <v>0.21940478188669996</v>
      </c>
      <c r="O183" s="72">
        <f t="shared" si="69"/>
        <v>0.21940486701303288</v>
      </c>
    </row>
    <row r="184" spans="1:15">
      <c r="A184" s="70">
        <v>15.1</v>
      </c>
      <c r="B184" s="72">
        <f t="shared" si="21"/>
        <v>8.8888888888888893</v>
      </c>
      <c r="C184" s="72">
        <f t="shared" si="74"/>
        <v>0</v>
      </c>
      <c r="D184" s="72">
        <f t="shared" si="75"/>
        <v>875.1549965824928</v>
      </c>
      <c r="E184" s="72">
        <f t="shared" si="63"/>
        <v>0</v>
      </c>
      <c r="F184" s="72">
        <f>IF(G184=G185,($H$23-G184*$H$22)/$H$21,A184)</f>
        <v>8.8888888888888893</v>
      </c>
      <c r="G184" s="72">
        <f t="shared" si="64"/>
        <v>0</v>
      </c>
      <c r="H184" s="72">
        <f t="shared" si="65"/>
        <v>875.1549965824928</v>
      </c>
      <c r="I184" s="72">
        <f t="shared" si="82"/>
        <v>0</v>
      </c>
      <c r="J184" s="72">
        <f t="shared" si="76"/>
        <v>0.21104523999836536</v>
      </c>
      <c r="K184" s="72">
        <f t="shared" si="77"/>
        <v>0.21104515791430625</v>
      </c>
      <c r="L184" s="72">
        <f t="shared" si="67"/>
        <v>0.21104523999836536</v>
      </c>
      <c r="M184" s="72">
        <f t="shared" si="68"/>
        <v>0.21104523999836536</v>
      </c>
      <c r="N184" s="72">
        <f t="shared" si="66"/>
        <v>0.21104515791430625</v>
      </c>
      <c r="O184" s="72">
        <f t="shared" si="69"/>
        <v>0.21104523999836536</v>
      </c>
    </row>
    <row r="185" spans="1:15">
      <c r="A185" s="70">
        <v>15.2</v>
      </c>
      <c r="B185" s="72">
        <f t="shared" ref="B185" si="86">IF(C185=C383,($D$23-C185*$D$22)/$D$21,A185)</f>
        <v>8.8888888888888893</v>
      </c>
      <c r="C185" s="72">
        <f t="shared" si="74"/>
        <v>0</v>
      </c>
      <c r="D185" s="72">
        <f t="shared" si="75"/>
        <v>875.1549965824928</v>
      </c>
      <c r="E185" s="72">
        <f t="shared" si="63"/>
        <v>0</v>
      </c>
      <c r="F185" s="72">
        <f>IF(G185=G383,($H$23-G185*$H$22)/$H$21,A185)</f>
        <v>8.8888888888888893</v>
      </c>
      <c r="G185" s="72">
        <f t="shared" si="64"/>
        <v>0</v>
      </c>
      <c r="H185" s="72">
        <f t="shared" si="65"/>
        <v>875.1549965824928</v>
      </c>
      <c r="I185" s="72">
        <f t="shared" si="82"/>
        <v>0</v>
      </c>
      <c r="J185" s="72">
        <f t="shared" si="76"/>
        <v>0.20298453938694275</v>
      </c>
      <c r="K185" s="72">
        <f t="shared" si="77"/>
        <v>0.20298446023976599</v>
      </c>
      <c r="L185" s="72">
        <f t="shared" si="67"/>
        <v>0.20298453938694275</v>
      </c>
      <c r="M185" s="72">
        <f t="shared" si="68"/>
        <v>0.20298453938694275</v>
      </c>
      <c r="N185" s="72">
        <f t="shared" si="66"/>
        <v>0.20298446023976599</v>
      </c>
      <c r="O185" s="72">
        <f t="shared" si="69"/>
        <v>0.20298453938694275</v>
      </c>
    </row>
    <row r="186" spans="1:15">
      <c r="A186" s="70">
        <v>15.3</v>
      </c>
      <c r="B186" s="72">
        <f t="shared" si="21"/>
        <v>8.8888888888888893</v>
      </c>
      <c r="C186" s="72">
        <f t="shared" si="74"/>
        <v>0</v>
      </c>
      <c r="D186" s="72">
        <f t="shared" si="75"/>
        <v>875.1549965824928</v>
      </c>
      <c r="E186" s="72">
        <f t="shared" si="63"/>
        <v>0</v>
      </c>
      <c r="F186" s="72">
        <f>IF(G186=G187,($H$23-G186*$H$22)/$H$21,A186)</f>
        <v>8.8888888888888893</v>
      </c>
      <c r="G186" s="72">
        <f t="shared" si="64"/>
        <v>0</v>
      </c>
      <c r="H186" s="72">
        <f t="shared" si="65"/>
        <v>875.1549965824928</v>
      </c>
      <c r="I186" s="72">
        <f t="shared" si="82"/>
        <v>0</v>
      </c>
      <c r="J186" s="72">
        <f t="shared" si="76"/>
        <v>0.19521241239292378</v>
      </c>
      <c r="K186" s="72">
        <f t="shared" si="77"/>
        <v>0.19521233608094357</v>
      </c>
      <c r="L186" s="72">
        <f t="shared" si="67"/>
        <v>0.19521241239292378</v>
      </c>
      <c r="M186" s="72">
        <f t="shared" si="68"/>
        <v>0.19521241239292378</v>
      </c>
      <c r="N186" s="72">
        <f t="shared" si="66"/>
        <v>0.19521233608094357</v>
      </c>
      <c r="O186" s="72">
        <f t="shared" si="69"/>
        <v>0.19521241239292378</v>
      </c>
    </row>
    <row r="187" spans="1:15">
      <c r="A187" s="70">
        <v>15.4</v>
      </c>
      <c r="B187" s="72">
        <f t="shared" ref="B187" si="87">IF(C187=C385,($D$23-C187*$D$22)/$D$21,A187)</f>
        <v>8.8888888888888893</v>
      </c>
      <c r="C187" s="72">
        <f t="shared" si="74"/>
        <v>0</v>
      </c>
      <c r="D187" s="72">
        <f t="shared" si="75"/>
        <v>875.1549965824928</v>
      </c>
      <c r="E187" s="72">
        <f t="shared" si="63"/>
        <v>0</v>
      </c>
      <c r="F187" s="72">
        <f>IF(G187=G385,($H$23-G187*$H$22)/$H$21,A187)</f>
        <v>8.8888888888888893</v>
      </c>
      <c r="G187" s="72">
        <f t="shared" si="64"/>
        <v>0</v>
      </c>
      <c r="H187" s="72">
        <f t="shared" si="65"/>
        <v>875.1549965824928</v>
      </c>
      <c r="I187" s="72">
        <f t="shared" si="82"/>
        <v>0</v>
      </c>
      <c r="J187" s="72">
        <f t="shared" si="76"/>
        <v>0.18771886996631726</v>
      </c>
      <c r="K187" s="72">
        <f t="shared" si="77"/>
        <v>0.18771879639141453</v>
      </c>
      <c r="L187" s="72">
        <f t="shared" si="67"/>
        <v>0.18771886996631726</v>
      </c>
      <c r="M187" s="72">
        <f t="shared" si="68"/>
        <v>0.18771886996631726</v>
      </c>
      <c r="N187" s="72">
        <f t="shared" si="66"/>
        <v>0.18771879639141453</v>
      </c>
      <c r="O187" s="72">
        <f t="shared" si="69"/>
        <v>0.18771886996631726</v>
      </c>
    </row>
    <row r="188" spans="1:15">
      <c r="A188" s="70">
        <v>15.5</v>
      </c>
      <c r="B188" s="72">
        <f t="shared" si="21"/>
        <v>8.8888888888888893</v>
      </c>
      <c r="C188" s="72">
        <f t="shared" si="74"/>
        <v>0</v>
      </c>
      <c r="D188" s="72">
        <f t="shared" si="75"/>
        <v>875.1549965824928</v>
      </c>
      <c r="E188" s="72">
        <f t="shared" si="63"/>
        <v>0</v>
      </c>
      <c r="F188" s="72">
        <f>IF(G188=G189,($H$23-G188*$H$22)/$H$21,A188)</f>
        <v>8.8888888888888893</v>
      </c>
      <c r="G188" s="72">
        <f t="shared" si="64"/>
        <v>0</v>
      </c>
      <c r="H188" s="72">
        <f t="shared" si="65"/>
        <v>875.1549965824928</v>
      </c>
      <c r="I188" s="72">
        <f t="shared" si="82"/>
        <v>0</v>
      </c>
      <c r="J188" s="72">
        <f t="shared" si="76"/>
        <v>0.18049427317951766</v>
      </c>
      <c r="K188" s="72">
        <f t="shared" si="77"/>
        <v>0.1804942022470101</v>
      </c>
      <c r="L188" s="72">
        <f t="shared" si="67"/>
        <v>0.18049427317951766</v>
      </c>
      <c r="M188" s="72">
        <f t="shared" si="68"/>
        <v>0.18049427317951766</v>
      </c>
      <c r="N188" s="72">
        <f t="shared" si="66"/>
        <v>0.1804942022470101</v>
      </c>
      <c r="O188" s="72">
        <f t="shared" si="69"/>
        <v>0.18049427317951766</v>
      </c>
    </row>
    <row r="189" spans="1:15">
      <c r="A189" s="70">
        <v>15.6</v>
      </c>
      <c r="B189" s="72">
        <f t="shared" ref="B189" si="88">IF(C189=C387,($D$23-C189*$D$22)/$D$21,A189)</f>
        <v>8.8888888888888893</v>
      </c>
      <c r="C189" s="72">
        <f t="shared" si="74"/>
        <v>0</v>
      </c>
      <c r="D189" s="72">
        <f t="shared" si="75"/>
        <v>875.1549965824928</v>
      </c>
      <c r="E189" s="72">
        <f t="shared" si="63"/>
        <v>0</v>
      </c>
      <c r="F189" s="72">
        <f>IF(G189=G387,($H$23-G189*$H$22)/$H$21,A189)</f>
        <v>8.8888888888888893</v>
      </c>
      <c r="G189" s="72">
        <f t="shared" si="64"/>
        <v>0</v>
      </c>
      <c r="H189" s="72">
        <f t="shared" si="65"/>
        <v>875.1549965824928</v>
      </c>
      <c r="I189" s="72">
        <f t="shared" si="82"/>
        <v>0</v>
      </c>
      <c r="J189" s="72">
        <f t="shared" si="76"/>
        <v>0.17352932017464087</v>
      </c>
      <c r="K189" s="72">
        <f t="shared" si="77"/>
        <v>0.17352925179315348</v>
      </c>
      <c r="L189" s="72">
        <f t="shared" si="67"/>
        <v>0.17352932017464087</v>
      </c>
      <c r="M189" s="72">
        <f t="shared" si="68"/>
        <v>0.17352932017464087</v>
      </c>
      <c r="N189" s="72">
        <f t="shared" si="66"/>
        <v>0.17352925179315348</v>
      </c>
      <c r="O189" s="72">
        <f t="shared" si="69"/>
        <v>0.17352932017464087</v>
      </c>
    </row>
    <row r="190" spans="1:15">
      <c r="A190" s="70">
        <v>15.7</v>
      </c>
      <c r="B190" s="72">
        <f t="shared" si="21"/>
        <v>8.8888888888888893</v>
      </c>
      <c r="C190" s="72">
        <f t="shared" si="74"/>
        <v>0</v>
      </c>
      <c r="D190" s="72">
        <f t="shared" si="75"/>
        <v>875.1549965824928</v>
      </c>
      <c r="E190" s="72">
        <f t="shared" si="63"/>
        <v>0</v>
      </c>
      <c r="F190" s="72">
        <f>IF(G190=G191,($H$23-G190*$H$22)/$H$21,A190)</f>
        <v>8.8888888888888893</v>
      </c>
      <c r="G190" s="72">
        <f t="shared" si="64"/>
        <v>0</v>
      </c>
      <c r="H190" s="72">
        <f t="shared" si="65"/>
        <v>875.1549965824928</v>
      </c>
      <c r="I190" s="72">
        <f t="shared" si="82"/>
        <v>0</v>
      </c>
      <c r="J190" s="72">
        <f t="shared" si="76"/>
        <v>0.16681503364591532</v>
      </c>
      <c r="K190" s="72">
        <f t="shared" si="77"/>
        <v>0.16681496772725754</v>
      </c>
      <c r="L190" s="72">
        <f t="shared" si="67"/>
        <v>0.16681503364591532</v>
      </c>
      <c r="M190" s="72">
        <f t="shared" si="68"/>
        <v>0.16681503364591532</v>
      </c>
      <c r="N190" s="72">
        <f t="shared" si="66"/>
        <v>0.16681496772725754</v>
      </c>
      <c r="O190" s="72">
        <f t="shared" si="69"/>
        <v>0.16681503364591532</v>
      </c>
    </row>
    <row r="191" spans="1:15">
      <c r="A191" s="70">
        <v>15.8000000000001</v>
      </c>
      <c r="B191" s="72">
        <f t="shared" ref="B191" si="89">IF(C191=C389,($D$23-C191*$D$22)/$D$21,A191)</f>
        <v>8.8888888888888893</v>
      </c>
      <c r="C191" s="72">
        <f t="shared" si="74"/>
        <v>0</v>
      </c>
      <c r="D191" s="72">
        <f t="shared" si="75"/>
        <v>875.1549965824928</v>
      </c>
      <c r="E191" s="72">
        <f t="shared" si="63"/>
        <v>0</v>
      </c>
      <c r="F191" s="72">
        <f>IF(G191=G389,($H$23-G191*$H$22)/$H$21,A191)</f>
        <v>8.8888888888888893</v>
      </c>
      <c r="G191" s="72">
        <f t="shared" si="64"/>
        <v>0</v>
      </c>
      <c r="H191" s="72">
        <f t="shared" si="65"/>
        <v>875.1549965824928</v>
      </c>
      <c r="I191" s="72">
        <f t="shared" si="82"/>
        <v>0</v>
      </c>
      <c r="J191" s="72">
        <f t="shared" si="76"/>
        <v>0.16034274883277153</v>
      </c>
      <c r="K191" s="72">
        <f t="shared" si="77"/>
        <v>0.16034268529181916</v>
      </c>
      <c r="L191" s="72">
        <f t="shared" si="67"/>
        <v>0.16034274883277153</v>
      </c>
      <c r="M191" s="72">
        <f t="shared" si="68"/>
        <v>0.16034274883277153</v>
      </c>
      <c r="N191" s="72">
        <f t="shared" si="66"/>
        <v>0.16034268529181916</v>
      </c>
      <c r="O191" s="72">
        <f t="shared" si="69"/>
        <v>0.16034274883277153</v>
      </c>
    </row>
    <row r="192" spans="1:15">
      <c r="A192" s="70">
        <v>15.9000000000001</v>
      </c>
      <c r="B192" s="72">
        <f t="shared" si="21"/>
        <v>8.8888888888888893</v>
      </c>
      <c r="C192" s="72">
        <f t="shared" si="74"/>
        <v>0</v>
      </c>
      <c r="D192" s="72">
        <f t="shared" si="75"/>
        <v>875.1549965824928</v>
      </c>
      <c r="E192" s="72">
        <f t="shared" si="63"/>
        <v>0</v>
      </c>
      <c r="F192" s="72">
        <f>IF(G192=G193,($H$23-G192*$H$22)/$H$21,A192)</f>
        <v>8.8888888888888893</v>
      </c>
      <c r="G192" s="72">
        <f t="shared" si="64"/>
        <v>0</v>
      </c>
      <c r="H192" s="72">
        <f t="shared" si="65"/>
        <v>875.1549965824928</v>
      </c>
      <c r="I192" s="72">
        <f t="shared" si="82"/>
        <v>0</v>
      </c>
      <c r="J192" s="72">
        <f t="shared" si="76"/>
        <v>0.15410410200047928</v>
      </c>
      <c r="K192" s="72">
        <f t="shared" si="77"/>
        <v>0.15410404075506345</v>
      </c>
      <c r="L192" s="72">
        <f t="shared" si="67"/>
        <v>0.15410410200047928</v>
      </c>
      <c r="M192" s="72">
        <f t="shared" si="68"/>
        <v>0.15410410200047928</v>
      </c>
      <c r="N192" s="72">
        <f t="shared" si="66"/>
        <v>0.15410404075506345</v>
      </c>
      <c r="O192" s="72">
        <f t="shared" si="69"/>
        <v>0.15410410200047928</v>
      </c>
    </row>
    <row r="193" spans="1:15">
      <c r="A193" s="70">
        <v>16</v>
      </c>
      <c r="B193" s="72">
        <f t="shared" ref="B193" si="90">IF(C193=C391,($D$23-C193*$D$22)/$D$21,A193)</f>
        <v>8.8888888888888893</v>
      </c>
      <c r="C193" s="72">
        <f t="shared" si="74"/>
        <v>0</v>
      </c>
      <c r="D193" s="72">
        <f t="shared" si="75"/>
        <v>875.1549965824928</v>
      </c>
      <c r="E193" s="72">
        <f t="shared" si="63"/>
        <v>0</v>
      </c>
      <c r="F193" s="72">
        <f>IF(G193=G391,($H$23-G193*$H$22)/$H$21,A193)</f>
        <v>8.8888888888888893</v>
      </c>
      <c r="G193" s="72">
        <f t="shared" si="64"/>
        <v>0</v>
      </c>
      <c r="H193" s="72">
        <f t="shared" si="65"/>
        <v>875.1549965824928</v>
      </c>
      <c r="I193" s="72">
        <f t="shared" si="82"/>
        <v>0</v>
      </c>
      <c r="J193" s="72">
        <f t="shared" si="76"/>
        <v>0.1480910193862662</v>
      </c>
      <c r="K193" s="72">
        <f t="shared" si="77"/>
        <v>0.14809096035706243</v>
      </c>
      <c r="L193" s="72">
        <f t="shared" si="67"/>
        <v>0.1480910193862662</v>
      </c>
      <c r="M193" s="72">
        <f t="shared" si="68"/>
        <v>0.1480910193862662</v>
      </c>
      <c r="N193" s="72">
        <f t="shared" si="66"/>
        <v>0.14809096035706243</v>
      </c>
      <c r="O193" s="72">
        <f t="shared" si="69"/>
        <v>0.1480910193862662</v>
      </c>
    </row>
    <row r="194" spans="1:15">
      <c r="A194" s="70">
        <v>16.100000000000101</v>
      </c>
      <c r="B194" s="72">
        <f t="shared" si="21"/>
        <v>8.8888888888888893</v>
      </c>
      <c r="C194" s="72">
        <f t="shared" si="74"/>
        <v>0</v>
      </c>
      <c r="D194" s="72">
        <f t="shared" si="75"/>
        <v>875.1549965824928</v>
      </c>
      <c r="E194" s="72">
        <f t="shared" si="63"/>
        <v>0</v>
      </c>
      <c r="F194" s="72">
        <f>IF(G194=G195,($H$23-G194*$H$22)/$H$21,A194)</f>
        <v>8.8888888888888893</v>
      </c>
      <c r="G194" s="72">
        <f t="shared" si="64"/>
        <v>0</v>
      </c>
      <c r="H194" s="72">
        <f t="shared" si="65"/>
        <v>875.1549965824928</v>
      </c>
      <c r="I194" s="72">
        <f t="shared" si="82"/>
        <v>0</v>
      </c>
      <c r="J194" s="72">
        <f t="shared" si="76"/>
        <v>0.14229570659010132</v>
      </c>
      <c r="K194" s="72">
        <f t="shared" si="77"/>
        <v>0.1422956497005291</v>
      </c>
      <c r="L194" s="72">
        <f t="shared" si="67"/>
        <v>0.14229570659010132</v>
      </c>
      <c r="M194" s="72">
        <f t="shared" si="68"/>
        <v>0.14229570659010132</v>
      </c>
      <c r="N194" s="72">
        <f t="shared" si="66"/>
        <v>0.1422956497005291</v>
      </c>
      <c r="O194" s="72">
        <f t="shared" si="69"/>
        <v>0.14229570659010132</v>
      </c>
    </row>
    <row r="195" spans="1:15">
      <c r="A195" s="70">
        <v>16.2</v>
      </c>
      <c r="B195" s="72">
        <f t="shared" ref="B195:B257" si="91">IF(C195=C393,($D$23-C195*$D$22)/$D$21,A195)</f>
        <v>8.8888888888888893</v>
      </c>
      <c r="C195" s="72">
        <f t="shared" si="74"/>
        <v>0</v>
      </c>
      <c r="D195" s="72">
        <f t="shared" si="75"/>
        <v>875.1549965824928</v>
      </c>
      <c r="E195" s="72">
        <f t="shared" si="63"/>
        <v>0</v>
      </c>
      <c r="F195" s="72">
        <f>IF(G195=G393,($H$23-G195*$H$22)/$H$21,A195)</f>
        <v>8.8888888888888893</v>
      </c>
      <c r="G195" s="72">
        <f t="shared" si="64"/>
        <v>0</v>
      </c>
      <c r="H195" s="72">
        <f t="shared" si="65"/>
        <v>875.1549965824928</v>
      </c>
      <c r="I195" s="72">
        <f t="shared" si="82"/>
        <v>0</v>
      </c>
      <c r="J195" s="72">
        <f t="shared" si="76"/>
        <v>0.13671063839034048</v>
      </c>
      <c r="K195" s="72">
        <f t="shared" si="77"/>
        <v>0.13671058356646093</v>
      </c>
      <c r="L195" s="72">
        <f t="shared" si="67"/>
        <v>0.13671063839034048</v>
      </c>
      <c r="M195" s="72">
        <f t="shared" si="68"/>
        <v>0.13671063839034048</v>
      </c>
      <c r="N195" s="72">
        <f t="shared" si="66"/>
        <v>0.13671058356646093</v>
      </c>
      <c r="O195" s="72">
        <f t="shared" si="69"/>
        <v>0.13671063839034048</v>
      </c>
    </row>
    <row r="196" spans="1:15">
      <c r="A196" s="70">
        <v>16.299999999999901</v>
      </c>
      <c r="B196" s="72">
        <f t="shared" si="21"/>
        <v>8.8888888888888893</v>
      </c>
      <c r="C196" s="72">
        <f t="shared" ref="C196:C259" si="92">IF((D$23-D$21*A196)/D$22&lt;0,0,(D$23-D$21*A196)/D$22)</f>
        <v>0</v>
      </c>
      <c r="D196" s="72">
        <f t="shared" ref="D196:D259" si="93">IF(C196&lt;0,0,((C196+0.00000000001)^G$13+D$16*(B196+0.00000000001)^G$13)^(1/G$13))</f>
        <v>875.1549965824928</v>
      </c>
      <c r="E196" s="72">
        <f t="shared" si="63"/>
        <v>0</v>
      </c>
      <c r="F196" s="72">
        <f>IF(G196=G197,($H$23-G196*$H$22)/$H$21,A196)</f>
        <v>8.8888888888888893</v>
      </c>
      <c r="G196" s="72">
        <f t="shared" si="64"/>
        <v>0</v>
      </c>
      <c r="H196" s="72">
        <f t="shared" si="65"/>
        <v>875.1549965824928</v>
      </c>
      <c r="I196" s="72">
        <f t="shared" si="82"/>
        <v>0</v>
      </c>
      <c r="J196" s="72">
        <f t="shared" ref="J196:J259" si="94">IF((D$28^G$13-D$16*A196^G$13)^(1/G$13)&gt;J195,J195,(D$28^G$13-D$16*A196^G$13)^(1/G$13))</f>
        <v>0.13132854896515198</v>
      </c>
      <c r="K196" s="72">
        <f t="shared" ref="K196:K259" si="95">IF(D$28^G$13-D$16*(A196+0.000001)^G$13&lt;0,1000,(D$28^G$13-D$16*(A196+0.000001)^G$13)^(1/G$13))</f>
        <v>0.13132849613557143</v>
      </c>
      <c r="L196" s="72">
        <f t="shared" si="67"/>
        <v>0.13132854896515198</v>
      </c>
      <c r="M196" s="72">
        <f t="shared" si="68"/>
        <v>0.13132854896515198</v>
      </c>
      <c r="N196" s="72">
        <f t="shared" si="66"/>
        <v>0.13132849613557143</v>
      </c>
      <c r="O196" s="72">
        <f t="shared" si="69"/>
        <v>0.13132854896515198</v>
      </c>
    </row>
    <row r="197" spans="1:15">
      <c r="A197" s="70">
        <v>16.3999999999998</v>
      </c>
      <c r="B197" s="72">
        <f t="shared" si="91"/>
        <v>8.8888888888888893</v>
      </c>
      <c r="C197" s="72">
        <f t="shared" si="92"/>
        <v>0</v>
      </c>
      <c r="D197" s="72">
        <f t="shared" si="93"/>
        <v>875.1549965824928</v>
      </c>
      <c r="E197" s="72">
        <f t="shared" si="63"/>
        <v>0</v>
      </c>
      <c r="F197" s="72">
        <f>IF(G197=G395,($H$23-G197*$H$22)/$H$21,A197)</f>
        <v>8.8888888888888893</v>
      </c>
      <c r="G197" s="72">
        <f t="shared" si="64"/>
        <v>0</v>
      </c>
      <c r="H197" s="72">
        <f t="shared" si="65"/>
        <v>875.1549965824928</v>
      </c>
      <c r="I197" s="72">
        <f t="shared" si="82"/>
        <v>0</v>
      </c>
      <c r="J197" s="72">
        <f t="shared" si="94"/>
        <v>0.12614242250205118</v>
      </c>
      <c r="K197" s="72">
        <f t="shared" si="95"/>
        <v>0.12614237159783159</v>
      </c>
      <c r="L197" s="72">
        <f t="shared" si="67"/>
        <v>0.12614242250205118</v>
      </c>
      <c r="M197" s="72">
        <f t="shared" si="68"/>
        <v>0.12614242250205118</v>
      </c>
      <c r="N197" s="72">
        <f t="shared" si="66"/>
        <v>0.12614237159783159</v>
      </c>
      <c r="O197" s="72">
        <f t="shared" si="69"/>
        <v>0.12614242250205118</v>
      </c>
    </row>
    <row r="198" spans="1:15">
      <c r="A198" s="70">
        <v>16.499999999999702</v>
      </c>
      <c r="B198" s="72">
        <f t="shared" si="21"/>
        <v>8.8888888888888893</v>
      </c>
      <c r="C198" s="72">
        <f t="shared" si="92"/>
        <v>0</v>
      </c>
      <c r="D198" s="72">
        <f t="shared" si="93"/>
        <v>875.1549965824928</v>
      </c>
      <c r="E198" s="72">
        <f t="shared" si="63"/>
        <v>0</v>
      </c>
      <c r="F198" s="72">
        <f>IF(G198=G199,($H$23-G198*$H$22)/$H$21,A198)</f>
        <v>8.8888888888888893</v>
      </c>
      <c r="G198" s="72">
        <f t="shared" si="64"/>
        <v>0</v>
      </c>
      <c r="H198" s="72">
        <f t="shared" si="65"/>
        <v>875.1549965824928</v>
      </c>
      <c r="I198" s="72">
        <f t="shared" si="82"/>
        <v>0</v>
      </c>
      <c r="J198" s="72">
        <f t="shared" si="94"/>
        <v>0.1211454841782944</v>
      </c>
      <c r="K198" s="72">
        <f t="shared" si="95"/>
        <v>0.12114543513286305</v>
      </c>
      <c r="L198" s="72">
        <f t="shared" si="67"/>
        <v>0.1211454841782944</v>
      </c>
      <c r="M198" s="72">
        <f t="shared" si="68"/>
        <v>0.1211454841782944</v>
      </c>
      <c r="N198" s="72">
        <f t="shared" si="66"/>
        <v>0.12114543513286305</v>
      </c>
      <c r="O198" s="72">
        <f t="shared" si="69"/>
        <v>0.1211454841782944</v>
      </c>
    </row>
    <row r="199" spans="1:15">
      <c r="A199" s="70">
        <v>16.5999999999996</v>
      </c>
      <c r="B199" s="72">
        <f t="shared" si="91"/>
        <v>8.8888888888888893</v>
      </c>
      <c r="C199" s="72">
        <f t="shared" si="92"/>
        <v>0</v>
      </c>
      <c r="D199" s="72">
        <f t="shared" si="93"/>
        <v>875.1549965824928</v>
      </c>
      <c r="E199" s="72">
        <f t="shared" si="63"/>
        <v>0</v>
      </c>
      <c r="F199" s="72">
        <f>IF(G199=G397,($H$23-G199*$H$22)/$H$21,A199)</f>
        <v>8.8888888888888893</v>
      </c>
      <c r="G199" s="72">
        <f t="shared" si="64"/>
        <v>0</v>
      </c>
      <c r="H199" s="72">
        <f t="shared" si="65"/>
        <v>875.1549965824928</v>
      </c>
      <c r="I199" s="72">
        <f t="shared" si="82"/>
        <v>0</v>
      </c>
      <c r="J199" s="72">
        <f t="shared" si="94"/>
        <v>0.11633119149598455</v>
      </c>
      <c r="K199" s="72">
        <f t="shared" si="95"/>
        <v>0.11633114424505049</v>
      </c>
      <c r="L199" s="72">
        <f t="shared" si="67"/>
        <v>0.11633119149598455</v>
      </c>
      <c r="M199" s="72">
        <f t="shared" si="68"/>
        <v>0.11633119149598455</v>
      </c>
      <c r="N199" s="72">
        <f t="shared" si="66"/>
        <v>0.11633114424505049</v>
      </c>
      <c r="O199" s="72">
        <f t="shared" si="69"/>
        <v>0.11633119149598455</v>
      </c>
    </row>
    <row r="200" spans="1:15">
      <c r="A200" s="70">
        <v>16.699999999999498</v>
      </c>
      <c r="B200" s="72">
        <f t="shared" si="21"/>
        <v>8.8888888888888893</v>
      </c>
      <c r="C200" s="72">
        <f t="shared" si="92"/>
        <v>0</v>
      </c>
      <c r="D200" s="72">
        <f t="shared" si="93"/>
        <v>875.1549965824928</v>
      </c>
      <c r="E200" s="72">
        <f t="shared" si="63"/>
        <v>0</v>
      </c>
      <c r="F200" s="72">
        <f>IF(G200=G201,($H$23-G200*$H$22)/$H$21,A200)</f>
        <v>8.8888888888888893</v>
      </c>
      <c r="G200" s="72">
        <f t="shared" si="64"/>
        <v>0</v>
      </c>
      <c r="H200" s="72">
        <f t="shared" si="65"/>
        <v>875.1549965824928</v>
      </c>
      <c r="I200" s="72">
        <f t="shared" si="82"/>
        <v>0</v>
      </c>
      <c r="J200" s="72">
        <f t="shared" si="94"/>
        <v>0.11169322595641841</v>
      </c>
      <c r="K200" s="72">
        <f t="shared" si="95"/>
        <v>0.11169318043789007</v>
      </c>
      <c r="L200" s="72">
        <f t="shared" si="67"/>
        <v>0.11169322595641841</v>
      </c>
      <c r="M200" s="72">
        <f t="shared" si="68"/>
        <v>0.11169322595641841</v>
      </c>
      <c r="N200" s="72">
        <f t="shared" si="66"/>
        <v>0.11169318043789007</v>
      </c>
      <c r="O200" s="72">
        <f t="shared" si="69"/>
        <v>0.11169322595641841</v>
      </c>
    </row>
    <row r="201" spans="1:15">
      <c r="A201" s="70">
        <v>16.7999999999994</v>
      </c>
      <c r="B201" s="72">
        <f t="shared" si="91"/>
        <v>8.8888888888888893</v>
      </c>
      <c r="C201" s="72">
        <f t="shared" si="92"/>
        <v>0</v>
      </c>
      <c r="D201" s="72">
        <f t="shared" si="93"/>
        <v>875.1549965824928</v>
      </c>
      <c r="E201" s="72">
        <f t="shared" si="63"/>
        <v>0</v>
      </c>
      <c r="F201" s="72">
        <f>IF(G201=G399,($H$23-G201*$H$22)/$H$21,A201)</f>
        <v>8.8888888888888893</v>
      </c>
      <c r="G201" s="72">
        <f t="shared" si="64"/>
        <v>0</v>
      </c>
      <c r="H201" s="72">
        <f t="shared" si="65"/>
        <v>875.1549965824928</v>
      </c>
      <c r="I201" s="72">
        <f t="shared" si="82"/>
        <v>0</v>
      </c>
      <c r="J201" s="72">
        <f t="shared" si="94"/>
        <v>0.10722548505899292</v>
      </c>
      <c r="K201" s="72">
        <f t="shared" si="95"/>
        <v>0.10722544121289754</v>
      </c>
      <c r="L201" s="72">
        <f t="shared" si="67"/>
        <v>0.10722548505899292</v>
      </c>
      <c r="M201" s="72">
        <f t="shared" si="68"/>
        <v>0.10722548505899292</v>
      </c>
      <c r="N201" s="72">
        <f t="shared" si="66"/>
        <v>0.10722544121289754</v>
      </c>
      <c r="O201" s="72">
        <f t="shared" si="69"/>
        <v>0.10722548505899292</v>
      </c>
    </row>
    <row r="202" spans="1:15">
      <c r="A202" s="70">
        <v>16.899999999999299</v>
      </c>
      <c r="B202" s="72">
        <f t="shared" si="21"/>
        <v>8.8888888888888893</v>
      </c>
      <c r="C202" s="72">
        <f t="shared" si="92"/>
        <v>0</v>
      </c>
      <c r="D202" s="72">
        <f t="shared" si="93"/>
        <v>875.1549965824928</v>
      </c>
      <c r="E202" s="72">
        <f t="shared" si="63"/>
        <v>0</v>
      </c>
      <c r="F202" s="72">
        <f>IF(G202=G203,($H$23-G202*$H$22)/$H$21,A202)</f>
        <v>8.8888888888888893</v>
      </c>
      <c r="G202" s="72">
        <f t="shared" si="64"/>
        <v>0</v>
      </c>
      <c r="H202" s="72">
        <f t="shared" si="65"/>
        <v>875.1549965824928</v>
      </c>
      <c r="I202" s="72">
        <f t="shared" si="82"/>
        <v>0</v>
      </c>
      <c r="J202" s="72">
        <f t="shared" si="94"/>
        <v>0.10292207461066429</v>
      </c>
      <c r="K202" s="72">
        <f t="shared" si="95"/>
        <v>0.10292203237907882</v>
      </c>
      <c r="L202" s="72">
        <f t="shared" si="67"/>
        <v>0.10292207461066429</v>
      </c>
      <c r="M202" s="72">
        <f t="shared" si="68"/>
        <v>0.10292207461066429</v>
      </c>
      <c r="N202" s="72">
        <f t="shared" si="66"/>
        <v>0.10292203237907882</v>
      </c>
      <c r="O202" s="72">
        <f t="shared" si="69"/>
        <v>0.10292207461066429</v>
      </c>
    </row>
    <row r="203" spans="1:15">
      <c r="A203" s="70">
        <v>16.999999999999201</v>
      </c>
      <c r="B203" s="72">
        <f t="shared" si="91"/>
        <v>8.8888888888888893</v>
      </c>
      <c r="C203" s="72">
        <f t="shared" si="92"/>
        <v>0</v>
      </c>
      <c r="D203" s="72">
        <f t="shared" si="93"/>
        <v>875.1549965824928</v>
      </c>
      <c r="E203" s="72">
        <f t="shared" si="63"/>
        <v>0</v>
      </c>
      <c r="F203" s="72">
        <f>IF(G203=G401,($H$23-G203*$H$22)/$H$21,A203)</f>
        <v>8.8888888888888893</v>
      </c>
      <c r="G203" s="72">
        <f t="shared" si="64"/>
        <v>0</v>
      </c>
      <c r="H203" s="72">
        <f t="shared" si="65"/>
        <v>875.1549965824928</v>
      </c>
      <c r="I203" s="72">
        <f t="shared" si="82"/>
        <v>0</v>
      </c>
      <c r="J203" s="72">
        <f t="shared" si="94"/>
        <v>9.8777301332647005E-2</v>
      </c>
      <c r="K203" s="72">
        <f t="shared" si="95"/>
        <v>9.8777260659618144E-2</v>
      </c>
      <c r="L203" s="72">
        <f t="shared" si="67"/>
        <v>9.8777301332647005E-2</v>
      </c>
      <c r="M203" s="72">
        <f t="shared" si="68"/>
        <v>9.8777301332647005E-2</v>
      </c>
      <c r="N203" s="72">
        <f t="shared" si="66"/>
        <v>9.8777260659618144E-2</v>
      </c>
      <c r="O203" s="72">
        <f t="shared" si="69"/>
        <v>9.8777301332647005E-2</v>
      </c>
    </row>
    <row r="204" spans="1:15">
      <c r="A204" s="70">
        <v>17.099999999999099</v>
      </c>
      <c r="B204" s="72">
        <f t="shared" si="21"/>
        <v>8.8888888888888893</v>
      </c>
      <c r="C204" s="72">
        <f t="shared" si="92"/>
        <v>0</v>
      </c>
      <c r="D204" s="72">
        <f t="shared" si="93"/>
        <v>875.1549965824928</v>
      </c>
      <c r="E204" s="72">
        <f t="shared" si="63"/>
        <v>0</v>
      </c>
      <c r="F204" s="72">
        <f>IF(G204=G205,($H$23-G204*$H$22)/$H$21,A204)</f>
        <v>8.8888888888888893</v>
      </c>
      <c r="G204" s="72">
        <f t="shared" si="64"/>
        <v>0</v>
      </c>
      <c r="H204" s="72">
        <f t="shared" si="65"/>
        <v>875.1549965824928</v>
      </c>
      <c r="I204" s="72">
        <f t="shared" si="82"/>
        <v>0</v>
      </c>
      <c r="J204" s="72">
        <f t="shared" si="94"/>
        <v>9.4785665751654258E-2</v>
      </c>
      <c r="K204" s="72">
        <f t="shared" si="95"/>
        <v>9.4785626583133317E-2</v>
      </c>
      <c r="L204" s="72">
        <f t="shared" si="67"/>
        <v>9.4785665751654258E-2</v>
      </c>
      <c r="M204" s="72">
        <f t="shared" si="68"/>
        <v>9.4785665751654258E-2</v>
      </c>
      <c r="N204" s="72">
        <f t="shared" si="66"/>
        <v>9.4785626583133317E-2</v>
      </c>
      <c r="O204" s="72">
        <f t="shared" si="69"/>
        <v>9.4785665751654258E-2</v>
      </c>
    </row>
    <row r="205" spans="1:15">
      <c r="A205" s="70">
        <v>17.199999999999001</v>
      </c>
      <c r="B205" s="72">
        <f t="shared" si="91"/>
        <v>8.8888888888888893</v>
      </c>
      <c r="C205" s="72">
        <f t="shared" si="92"/>
        <v>0</v>
      </c>
      <c r="D205" s="72">
        <f t="shared" si="93"/>
        <v>875.1549965824928</v>
      </c>
      <c r="E205" s="72">
        <f t="shared" si="63"/>
        <v>0</v>
      </c>
      <c r="F205" s="72">
        <f>IF(G205=G403,($H$23-G205*$H$22)/$H$21,A205)</f>
        <v>8.8888888888888893</v>
      </c>
      <c r="G205" s="72">
        <f t="shared" si="64"/>
        <v>0</v>
      </c>
      <c r="H205" s="72">
        <f t="shared" si="65"/>
        <v>875.1549965824928</v>
      </c>
      <c r="I205" s="72">
        <f t="shared" si="82"/>
        <v>0</v>
      </c>
      <c r="J205" s="72">
        <f t="shared" si="94"/>
        <v>9.0941855363583207E-2</v>
      </c>
      <c r="K205" s="72">
        <f t="shared" si="95"/>
        <v>9.0941817647357606E-2</v>
      </c>
      <c r="L205" s="72">
        <f t="shared" si="67"/>
        <v>9.0941855363583207E-2</v>
      </c>
      <c r="M205" s="72">
        <f t="shared" si="68"/>
        <v>9.0941855363583207E-2</v>
      </c>
      <c r="N205" s="72">
        <f t="shared" si="66"/>
        <v>9.0941817647357606E-2</v>
      </c>
      <c r="O205" s="72">
        <f t="shared" si="69"/>
        <v>9.0941855363583207E-2</v>
      </c>
    </row>
    <row r="206" spans="1:15">
      <c r="A206" s="70">
        <v>17.299999999998899</v>
      </c>
      <c r="B206" s="72">
        <f t="shared" si="21"/>
        <v>8.8888888888888893</v>
      </c>
      <c r="C206" s="72">
        <f t="shared" si="92"/>
        <v>0</v>
      </c>
      <c r="D206" s="72">
        <f t="shared" si="93"/>
        <v>875.1549965824928</v>
      </c>
      <c r="E206" s="72">
        <f t="shared" si="63"/>
        <v>0</v>
      </c>
      <c r="F206" s="72">
        <f>IF(G206=G207,($H$23-G206*$H$22)/$H$21,A206)</f>
        <v>8.8888888888888893</v>
      </c>
      <c r="G206" s="72">
        <f t="shared" si="64"/>
        <v>0</v>
      </c>
      <c r="H206" s="72">
        <f t="shared" si="65"/>
        <v>875.1549965824928</v>
      </c>
      <c r="I206" s="72">
        <f t="shared" si="82"/>
        <v>0</v>
      </c>
      <c r="J206" s="72">
        <f t="shared" si="94"/>
        <v>8.7240738058129805E-2</v>
      </c>
      <c r="K206" s="72">
        <f t="shared" si="95"/>
        <v>8.7240701743759919E-2</v>
      </c>
      <c r="L206" s="72">
        <f t="shared" si="67"/>
        <v>8.7240738058129805E-2</v>
      </c>
      <c r="M206" s="72">
        <f t="shared" si="68"/>
        <v>8.7240738058129805E-2</v>
      </c>
      <c r="N206" s="72">
        <f t="shared" si="66"/>
        <v>8.7240701743759919E-2</v>
      </c>
      <c r="O206" s="72">
        <f t="shared" si="69"/>
        <v>8.7240738058129805E-2</v>
      </c>
    </row>
    <row r="207" spans="1:15">
      <c r="A207" s="70">
        <v>17.399999999998801</v>
      </c>
      <c r="B207" s="72">
        <f t="shared" si="91"/>
        <v>8.8888888888888893</v>
      </c>
      <c r="C207" s="72">
        <f t="shared" si="92"/>
        <v>0</v>
      </c>
      <c r="D207" s="72">
        <f t="shared" si="93"/>
        <v>875.1549965824928</v>
      </c>
      <c r="E207" s="72">
        <f t="shared" si="63"/>
        <v>0</v>
      </c>
      <c r="F207" s="72">
        <f>IF(G207=G405,($H$23-G207*$H$22)/$H$21,A207)</f>
        <v>8.8888888888888893</v>
      </c>
      <c r="G207" s="72">
        <f t="shared" si="64"/>
        <v>0</v>
      </c>
      <c r="H207" s="72">
        <f t="shared" si="65"/>
        <v>875.1549965824928</v>
      </c>
      <c r="I207" s="72">
        <f t="shared" si="82"/>
        <v>0</v>
      </c>
      <c r="J207" s="72">
        <f t="shared" si="94"/>
        <v>8.367735579334476E-2</v>
      </c>
      <c r="K207" s="72">
        <f t="shared" si="95"/>
        <v>8.3677320832100027E-2</v>
      </c>
      <c r="L207" s="72">
        <f t="shared" si="67"/>
        <v>8.367735579334476E-2</v>
      </c>
      <c r="M207" s="72">
        <f t="shared" si="68"/>
        <v>8.367735579334476E-2</v>
      </c>
      <c r="N207" s="72">
        <f t="shared" si="66"/>
        <v>8.3677320832100027E-2</v>
      </c>
      <c r="O207" s="72">
        <f t="shared" si="69"/>
        <v>8.367735579334476E-2</v>
      </c>
    </row>
    <row r="208" spans="1:15">
      <c r="A208" s="70">
        <v>17.4999999999987</v>
      </c>
      <c r="B208" s="72">
        <f t="shared" si="21"/>
        <v>8.8888888888888893</v>
      </c>
      <c r="C208" s="72">
        <f t="shared" si="92"/>
        <v>0</v>
      </c>
      <c r="D208" s="72">
        <f t="shared" si="93"/>
        <v>875.1549965824928</v>
      </c>
      <c r="E208" s="72">
        <f t="shared" si="63"/>
        <v>0</v>
      </c>
      <c r="F208" s="72">
        <f>IF(G208=G209,($H$23-G208*$H$22)/$H$21,A208)</f>
        <v>8.8888888888888893</v>
      </c>
      <c r="G208" s="72">
        <f t="shared" si="64"/>
        <v>0</v>
      </c>
      <c r="H208" s="72">
        <f t="shared" si="65"/>
        <v>875.1549965824928</v>
      </c>
      <c r="I208" s="72">
        <f t="shared" si="82"/>
        <v>0</v>
      </c>
      <c r="J208" s="72">
        <f t="shared" si="94"/>
        <v>8.0246918509650336E-2</v>
      </c>
      <c r="K208" s="72">
        <f t="shared" si="95"/>
        <v>8.0246884854450126E-2</v>
      </c>
      <c r="L208" s="72">
        <f t="shared" si="67"/>
        <v>8.0246918509650336E-2</v>
      </c>
      <c r="M208" s="72">
        <f t="shared" si="68"/>
        <v>8.0246918509650336E-2</v>
      </c>
      <c r="N208" s="72">
        <f t="shared" si="66"/>
        <v>8.0246884854450126E-2</v>
      </c>
      <c r="O208" s="72">
        <f t="shared" si="69"/>
        <v>8.0246918509650336E-2</v>
      </c>
    </row>
    <row r="209" spans="1:15">
      <c r="A209" s="70">
        <v>17.599999999998602</v>
      </c>
      <c r="B209" s="72">
        <f t="shared" si="91"/>
        <v>8.8888888888888893</v>
      </c>
      <c r="C209" s="72">
        <f t="shared" si="92"/>
        <v>0</v>
      </c>
      <c r="D209" s="72">
        <f t="shared" si="93"/>
        <v>875.1549965824928</v>
      </c>
      <c r="E209" s="72">
        <f t="shared" si="63"/>
        <v>0</v>
      </c>
      <c r="F209" s="72">
        <f>IF(G209=G407,($H$23-G209*$H$22)/$H$21,A209)</f>
        <v>8.8888888888888893</v>
      </c>
      <c r="G209" s="72">
        <f t="shared" si="64"/>
        <v>0</v>
      </c>
      <c r="H209" s="72">
        <f t="shared" si="65"/>
        <v>875.1549965824928</v>
      </c>
      <c r="I209" s="72">
        <f t="shared" si="82"/>
        <v>0</v>
      </c>
      <c r="J209" s="72">
        <f t="shared" si="94"/>
        <v>7.6944798273337806E-2</v>
      </c>
      <c r="K209" s="72">
        <f t="shared" si="95"/>
        <v>7.694476587869517E-2</v>
      </c>
      <c r="L209" s="72">
        <f t="shared" si="67"/>
        <v>7.6944798273337806E-2</v>
      </c>
      <c r="M209" s="72">
        <f t="shared" si="68"/>
        <v>7.6944798273337806E-2</v>
      </c>
      <c r="N209" s="72">
        <f t="shared" si="66"/>
        <v>7.694476587869517E-2</v>
      </c>
      <c r="O209" s="72">
        <f t="shared" si="69"/>
        <v>7.6944798273337806E-2</v>
      </c>
    </row>
    <row r="210" spans="1:15">
      <c r="A210" s="70">
        <v>17.6999999999985</v>
      </c>
      <c r="B210" s="72">
        <f t="shared" si="21"/>
        <v>8.8888888888888893</v>
      </c>
      <c r="C210" s="72">
        <f t="shared" si="92"/>
        <v>0</v>
      </c>
      <c r="D210" s="72">
        <f t="shared" si="93"/>
        <v>875.1549965824928</v>
      </c>
      <c r="E210" s="72">
        <f t="shared" si="63"/>
        <v>0</v>
      </c>
      <c r="F210" s="72">
        <f>IF(G210=G211,($H$23-G210*$H$22)/$H$21,A210)</f>
        <v>8.8888888888888893</v>
      </c>
      <c r="G210" s="72">
        <f t="shared" si="64"/>
        <v>0</v>
      </c>
      <c r="H210" s="72">
        <f t="shared" si="65"/>
        <v>875.1549965824928</v>
      </c>
      <c r="I210" s="72">
        <f t="shared" si="82"/>
        <v>0</v>
      </c>
      <c r="J210" s="72">
        <f t="shared" si="94"/>
        <v>7.3766523640014417E-2</v>
      </c>
      <c r="K210" s="72">
        <f t="shared" si="95"/>
        <v>7.3766492461977862E-2</v>
      </c>
      <c r="L210" s="72">
        <f t="shared" si="67"/>
        <v>7.3766523640014417E-2</v>
      </c>
      <c r="M210" s="72">
        <f t="shared" si="68"/>
        <v>7.3766523640014417E-2</v>
      </c>
      <c r="N210" s="72">
        <f t="shared" si="66"/>
        <v>7.3766492461977862E-2</v>
      </c>
      <c r="O210" s="72">
        <f t="shared" si="69"/>
        <v>7.3766523640014417E-2</v>
      </c>
    </row>
    <row r="211" spans="1:15">
      <c r="A211" s="70">
        <v>17.799999999998398</v>
      </c>
      <c r="B211" s="72">
        <f t="shared" si="91"/>
        <v>8.8888888888888893</v>
      </c>
      <c r="C211" s="72">
        <f t="shared" si="92"/>
        <v>0</v>
      </c>
      <c r="D211" s="72">
        <f t="shared" si="93"/>
        <v>875.1549965824928</v>
      </c>
      <c r="E211" s="72">
        <f t="shared" si="63"/>
        <v>0</v>
      </c>
      <c r="F211" s="72">
        <f>IF(G211=G409,($H$23-G211*$H$22)/$H$21,A211)</f>
        <v>8.8888888888888893</v>
      </c>
      <c r="G211" s="72">
        <f t="shared" si="64"/>
        <v>0</v>
      </c>
      <c r="H211" s="72">
        <f t="shared" si="65"/>
        <v>875.1549965824928</v>
      </c>
      <c r="I211" s="72">
        <f t="shared" si="82"/>
        <v>0</v>
      </c>
      <c r="J211" s="72">
        <f t="shared" si="94"/>
        <v>7.0707774228901968E-2</v>
      </c>
      <c r="K211" s="72">
        <f t="shared" si="95"/>
        <v>7.07077442250056E-2</v>
      </c>
      <c r="L211" s="72">
        <f t="shared" si="67"/>
        <v>7.0707774228901968E-2</v>
      </c>
      <c r="M211" s="72">
        <f t="shared" si="68"/>
        <v>7.0707774228901968E-2</v>
      </c>
      <c r="N211" s="72">
        <f t="shared" si="66"/>
        <v>7.07077442250056E-2</v>
      </c>
      <c r="O211" s="72">
        <f t="shared" si="69"/>
        <v>7.0707774228901968E-2</v>
      </c>
    </row>
    <row r="212" spans="1:15">
      <c r="A212" s="70">
        <v>17.8999999999983</v>
      </c>
      <c r="B212" s="72">
        <f t="shared" si="21"/>
        <v>8.8888888888888893</v>
      </c>
      <c r="C212" s="72">
        <f t="shared" si="92"/>
        <v>0</v>
      </c>
      <c r="D212" s="72">
        <f t="shared" si="93"/>
        <v>875.1549965824928</v>
      </c>
      <c r="E212" s="72">
        <f t="shared" si="63"/>
        <v>0</v>
      </c>
      <c r="F212" s="72">
        <f>IF(G212=G213,($H$23-G212*$H$22)/$H$21,A212)</f>
        <v>8.8888888888888893</v>
      </c>
      <c r="G212" s="72">
        <f t="shared" si="64"/>
        <v>0</v>
      </c>
      <c r="H212" s="72">
        <f t="shared" si="65"/>
        <v>875.1549965824928</v>
      </c>
      <c r="I212" s="72">
        <f t="shared" si="82"/>
        <v>0</v>
      </c>
      <c r="J212" s="72">
        <f t="shared" si="94"/>
        <v>6.7764375499322377E-2</v>
      </c>
      <c r="K212" s="72">
        <f t="shared" si="95"/>
        <v>6.7764346628533451E-2</v>
      </c>
      <c r="L212" s="72">
        <f t="shared" si="67"/>
        <v>6.7764375499322377E-2</v>
      </c>
      <c r="M212" s="72">
        <f t="shared" si="68"/>
        <v>6.7764375499322377E-2</v>
      </c>
      <c r="N212" s="72">
        <f t="shared" si="66"/>
        <v>6.7764346628533451E-2</v>
      </c>
      <c r="O212" s="72">
        <f t="shared" si="69"/>
        <v>6.7764375499322377E-2</v>
      </c>
    </row>
    <row r="213" spans="1:15">
      <c r="A213" s="70">
        <v>17.999999999998199</v>
      </c>
      <c r="B213" s="72">
        <f t="shared" si="91"/>
        <v>8.8888888888888893</v>
      </c>
      <c r="C213" s="72">
        <f t="shared" si="92"/>
        <v>0</v>
      </c>
      <c r="D213" s="72">
        <f t="shared" si="93"/>
        <v>875.1549965824928</v>
      </c>
      <c r="E213" s="72">
        <f t="shared" si="63"/>
        <v>0</v>
      </c>
      <c r="F213" s="72">
        <f>IF(G213=G411,($H$23-G213*$H$22)/$H$21,A213)</f>
        <v>8.8888888888888893</v>
      </c>
      <c r="G213" s="72">
        <f t="shared" si="64"/>
        <v>0</v>
      </c>
      <c r="H213" s="72">
        <f t="shared" si="65"/>
        <v>875.1549965824928</v>
      </c>
      <c r="I213" s="72">
        <f t="shared" si="82"/>
        <v>0</v>
      </c>
      <c r="J213" s="72">
        <f t="shared" si="94"/>
        <v>6.4932293721075368E-2</v>
      </c>
      <c r="K213" s="72">
        <f t="shared" si="95"/>
        <v>6.4932265943744238E-2</v>
      </c>
      <c r="L213" s="72">
        <f t="shared" si="67"/>
        <v>6.4932293721075368E-2</v>
      </c>
      <c r="M213" s="72">
        <f t="shared" si="68"/>
        <v>6.4932293721075368E-2</v>
      </c>
      <c r="N213" s="72">
        <f t="shared" si="66"/>
        <v>6.4932265943744238E-2</v>
      </c>
      <c r="O213" s="72">
        <f t="shared" si="69"/>
        <v>6.4932293721075368E-2</v>
      </c>
    </row>
    <row r="214" spans="1:15">
      <c r="A214" s="70">
        <v>18.099999999998101</v>
      </c>
      <c r="B214" s="72">
        <f t="shared" si="21"/>
        <v>8.8888888888888893</v>
      </c>
      <c r="C214" s="72">
        <f t="shared" si="92"/>
        <v>0</v>
      </c>
      <c r="D214" s="72">
        <f t="shared" si="93"/>
        <v>875.1549965824928</v>
      </c>
      <c r="E214" s="72">
        <f t="shared" si="63"/>
        <v>0</v>
      </c>
      <c r="F214" s="72">
        <f>IF(G214=G215,($H$23-G214*$H$22)/$H$21,A214)</f>
        <v>8.8888888888888893</v>
      </c>
      <c r="G214" s="72">
        <f t="shared" si="64"/>
        <v>0</v>
      </c>
      <c r="H214" s="72">
        <f t="shared" si="65"/>
        <v>875.1549965824928</v>
      </c>
      <c r="I214" s="72">
        <f t="shared" si="82"/>
        <v>0</v>
      </c>
      <c r="J214" s="72">
        <f t="shared" si="94"/>
        <v>6.2207631130807045E-2</v>
      </c>
      <c r="K214" s="72">
        <f t="shared" si="95"/>
        <v>6.2207604408620179E-2</v>
      </c>
      <c r="L214" s="72">
        <f t="shared" si="67"/>
        <v>6.2207631130807045E-2</v>
      </c>
      <c r="M214" s="72">
        <f t="shared" si="68"/>
        <v>6.2207631130807045E-2</v>
      </c>
      <c r="N214" s="72">
        <f t="shared" si="66"/>
        <v>6.2207604408620179E-2</v>
      </c>
      <c r="O214" s="72">
        <f t="shared" si="69"/>
        <v>6.2207631130807045E-2</v>
      </c>
    </row>
    <row r="215" spans="1:15">
      <c r="A215" s="70">
        <v>18.199999999997999</v>
      </c>
      <c r="B215" s="72">
        <f t="shared" si="91"/>
        <v>8.8888888888888893</v>
      </c>
      <c r="C215" s="72">
        <f t="shared" si="92"/>
        <v>0</v>
      </c>
      <c r="D215" s="72">
        <f t="shared" si="93"/>
        <v>875.1549965824928</v>
      </c>
      <c r="E215" s="72">
        <f t="shared" si="63"/>
        <v>0</v>
      </c>
      <c r="F215" s="72">
        <f>IF(G215=G413,($H$23-G215*$H$22)/$H$21,A215)</f>
        <v>8.8888888888888893</v>
      </c>
      <c r="G215" s="72">
        <f t="shared" si="64"/>
        <v>0</v>
      </c>
      <c r="H215" s="72">
        <f t="shared" si="65"/>
        <v>875.1549965824928</v>
      </c>
      <c r="I215" s="72">
        <f t="shared" si="82"/>
        <v>0</v>
      </c>
      <c r="J215" s="72">
        <f t="shared" si="94"/>
        <v>5.9586621266815992E-2</v>
      </c>
      <c r="K215" s="72">
        <f t="shared" si="95"/>
        <v>5.9586595562750033E-2</v>
      </c>
      <c r="L215" s="72">
        <f t="shared" si="67"/>
        <v>5.9586621266815992E-2</v>
      </c>
      <c r="M215" s="72">
        <f t="shared" si="68"/>
        <v>5.9586621266815992E-2</v>
      </c>
      <c r="N215" s="72">
        <f t="shared" si="66"/>
        <v>5.9586595562750033E-2</v>
      </c>
      <c r="O215" s="72">
        <f t="shared" si="69"/>
        <v>5.9586621266815992E-2</v>
      </c>
    </row>
    <row r="216" spans="1:15">
      <c r="A216" s="70">
        <v>18.299999999997901</v>
      </c>
      <c r="B216" s="72">
        <f t="shared" si="21"/>
        <v>8.8888888888888893</v>
      </c>
      <c r="C216" s="72">
        <f t="shared" si="92"/>
        <v>0</v>
      </c>
      <c r="D216" s="72">
        <f t="shared" si="93"/>
        <v>875.1549965824928</v>
      </c>
      <c r="E216" s="72">
        <f t="shared" si="63"/>
        <v>0</v>
      </c>
      <c r="F216" s="72">
        <f>IF(G216=G217,($H$23-G216*$H$22)/$H$21,A216)</f>
        <v>8.8888888888888893</v>
      </c>
      <c r="G216" s="72">
        <f t="shared" si="64"/>
        <v>0</v>
      </c>
      <c r="H216" s="72">
        <f t="shared" si="65"/>
        <v>875.1549965824928</v>
      </c>
      <c r="I216" s="72">
        <f t="shared" si="82"/>
        <v>0</v>
      </c>
      <c r="J216" s="72">
        <f t="shared" si="94"/>
        <v>5.7065624475082101E-2</v>
      </c>
      <c r="K216" s="72">
        <f t="shared" si="95"/>
        <v>5.7065599753360639E-2</v>
      </c>
      <c r="L216" s="72">
        <f t="shared" si="67"/>
        <v>5.7065624475082101E-2</v>
      </c>
      <c r="M216" s="72">
        <f t="shared" si="68"/>
        <v>5.7065624475082101E-2</v>
      </c>
      <c r="N216" s="72">
        <f t="shared" si="66"/>
        <v>5.7065599753360639E-2</v>
      </c>
      <c r="O216" s="72">
        <f t="shared" si="69"/>
        <v>5.7065624475082101E-2</v>
      </c>
    </row>
    <row r="217" spans="1:15">
      <c r="A217" s="70">
        <v>18.399999999997799</v>
      </c>
      <c r="B217" s="72">
        <f t="shared" si="91"/>
        <v>8.8888888888888893</v>
      </c>
      <c r="C217" s="72">
        <f t="shared" si="92"/>
        <v>0</v>
      </c>
      <c r="D217" s="72">
        <f t="shared" si="93"/>
        <v>875.1549965824928</v>
      </c>
      <c r="E217" s="72">
        <f t="shared" si="63"/>
        <v>0</v>
      </c>
      <c r="F217" s="72">
        <f>IF(G217=G415,($H$23-G217*$H$22)/$H$21,A217)</f>
        <v>8.8888888888888893</v>
      </c>
      <c r="G217" s="72">
        <f t="shared" si="64"/>
        <v>0</v>
      </c>
      <c r="H217" s="72">
        <f t="shared" si="65"/>
        <v>875.1549965824928</v>
      </c>
      <c r="I217" s="72">
        <f t="shared" si="82"/>
        <v>0</v>
      </c>
      <c r="J217" s="72">
        <f t="shared" si="94"/>
        <v>5.4641123579624098E-2</v>
      </c>
      <c r="K217" s="72">
        <f t="shared" si="95"/>
        <v>5.4641099805673186E-2</v>
      </c>
      <c r="L217" s="72">
        <f t="shared" si="67"/>
        <v>5.4641123579624098E-2</v>
      </c>
      <c r="M217" s="72">
        <f t="shared" si="68"/>
        <v>5.4641123579624098E-2</v>
      </c>
      <c r="N217" s="72">
        <f t="shared" si="66"/>
        <v>5.4641099805673186E-2</v>
      </c>
      <c r="O217" s="72">
        <f t="shared" si="69"/>
        <v>5.4641123579624098E-2</v>
      </c>
    </row>
    <row r="218" spans="1:15">
      <c r="A218" s="70">
        <v>18.499999999997701</v>
      </c>
      <c r="B218" s="72">
        <f t="shared" si="21"/>
        <v>8.8888888888888893</v>
      </c>
      <c r="C218" s="72">
        <f t="shared" si="92"/>
        <v>0</v>
      </c>
      <c r="D218" s="72">
        <f t="shared" si="93"/>
        <v>875.1549965824928</v>
      </c>
      <c r="E218" s="72">
        <f t="shared" si="63"/>
        <v>0</v>
      </c>
      <c r="F218" s="72">
        <f>IF(G218=G219,($H$23-G218*$H$22)/$H$21,A218)</f>
        <v>8.8888888888888893</v>
      </c>
      <c r="G218" s="72">
        <f t="shared" si="64"/>
        <v>0</v>
      </c>
      <c r="H218" s="72">
        <f t="shared" si="65"/>
        <v>875.1549965824928</v>
      </c>
      <c r="I218" s="72">
        <f t="shared" si="82"/>
        <v>0</v>
      </c>
      <c r="J218" s="72">
        <f t="shared" si="94"/>
        <v>5.230971971059982E-2</v>
      </c>
      <c r="K218" s="72">
        <f t="shared" si="95"/>
        <v>5.2309696851009196E-2</v>
      </c>
      <c r="L218" s="72">
        <f t="shared" si="67"/>
        <v>5.230971971059982E-2</v>
      </c>
      <c r="M218" s="72">
        <f t="shared" si="68"/>
        <v>5.230971971059982E-2</v>
      </c>
      <c r="N218" s="72">
        <f t="shared" si="66"/>
        <v>5.2309696851009196E-2</v>
      </c>
      <c r="O218" s="72">
        <f t="shared" si="69"/>
        <v>5.230971971059982E-2</v>
      </c>
    </row>
    <row r="219" spans="1:15">
      <c r="A219" s="70">
        <v>18.5999999999976</v>
      </c>
      <c r="B219" s="72">
        <f t="shared" si="91"/>
        <v>8.8888888888888893</v>
      </c>
      <c r="C219" s="72">
        <f t="shared" si="92"/>
        <v>0</v>
      </c>
      <c r="D219" s="72">
        <f t="shared" si="93"/>
        <v>875.1549965824928</v>
      </c>
      <c r="E219" s="72">
        <f t="shared" si="63"/>
        <v>0</v>
      </c>
      <c r="F219" s="72">
        <f>IF(G219=G417,($H$23-G219*$H$22)/$H$21,A219)</f>
        <v>8.8888888888888893</v>
      </c>
      <c r="G219" s="72">
        <f t="shared" si="64"/>
        <v>0</v>
      </c>
      <c r="H219" s="72">
        <f t="shared" si="65"/>
        <v>875.1549965824928</v>
      </c>
      <c r="I219" s="72">
        <f t="shared" si="82"/>
        <v>0</v>
      </c>
      <c r="J219" s="72">
        <f t="shared" si="94"/>
        <v>5.006812828385758E-2</v>
      </c>
      <c r="K219" s="72">
        <f t="shared" si="95"/>
        <v>5.0068106306339337E-2</v>
      </c>
      <c r="L219" s="72">
        <f t="shared" si="67"/>
        <v>5.006812828385758E-2</v>
      </c>
      <c r="M219" s="72">
        <f t="shared" si="68"/>
        <v>5.006812828385758E-2</v>
      </c>
      <c r="N219" s="72">
        <f t="shared" si="66"/>
        <v>5.0068106306339337E-2</v>
      </c>
      <c r="O219" s="72">
        <f t="shared" si="69"/>
        <v>5.006812828385758E-2</v>
      </c>
    </row>
    <row r="220" spans="1:15">
      <c r="A220" s="70">
        <v>18.699999999997502</v>
      </c>
      <c r="B220" s="72">
        <f t="shared" si="21"/>
        <v>8.8888888888888893</v>
      </c>
      <c r="C220" s="72">
        <f t="shared" si="92"/>
        <v>0</v>
      </c>
      <c r="D220" s="72">
        <f t="shared" si="93"/>
        <v>875.1549965824928</v>
      </c>
      <c r="E220" s="72">
        <f t="shared" si="63"/>
        <v>0</v>
      </c>
      <c r="F220" s="72">
        <f>IF(G220=G221,($H$23-G220*$H$22)/$H$21,A220)</f>
        <v>8.8888888888888893</v>
      </c>
      <c r="G220" s="72">
        <f t="shared" si="64"/>
        <v>0</v>
      </c>
      <c r="H220" s="72">
        <f t="shared" si="65"/>
        <v>875.1549965824928</v>
      </c>
      <c r="I220" s="72">
        <f t="shared" si="82"/>
        <v>0</v>
      </c>
      <c r="J220" s="72">
        <f t="shared" si="94"/>
        <v>4.7913175125909382E-2</v>
      </c>
      <c r="K220" s="72">
        <f t="shared" si="95"/>
        <v>4.7913153999261507E-2</v>
      </c>
      <c r="L220" s="72">
        <f t="shared" si="67"/>
        <v>4.7913175125909382E-2</v>
      </c>
      <c r="M220" s="72">
        <f t="shared" si="68"/>
        <v>4.7913175125909382E-2</v>
      </c>
      <c r="N220" s="72">
        <f t="shared" si="66"/>
        <v>4.7913153999261507E-2</v>
      </c>
      <c r="O220" s="72">
        <f t="shared" si="69"/>
        <v>4.7913175125909382E-2</v>
      </c>
    </row>
    <row r="221" spans="1:15">
      <c r="A221" s="70">
        <v>18.7999999999974</v>
      </c>
      <c r="B221" s="72">
        <f t="shared" si="91"/>
        <v>8.8888888888888893</v>
      </c>
      <c r="C221" s="72">
        <f t="shared" si="92"/>
        <v>0</v>
      </c>
      <c r="D221" s="72">
        <f t="shared" si="93"/>
        <v>875.1549965824928</v>
      </c>
      <c r="E221" s="72">
        <f t="shared" si="63"/>
        <v>0</v>
      </c>
      <c r="F221" s="72">
        <f>IF(G221=G419,($H$23-G221*$H$22)/$H$21,A221)</f>
        <v>8.8888888888888893</v>
      </c>
      <c r="G221" s="72">
        <f t="shared" si="64"/>
        <v>0</v>
      </c>
      <c r="H221" s="72">
        <f t="shared" si="65"/>
        <v>875.1549965824928</v>
      </c>
      <c r="I221" s="72">
        <f t="shared" si="82"/>
        <v>0</v>
      </c>
      <c r="J221" s="72">
        <f t="shared" si="94"/>
        <v>4.5841792738581293E-2</v>
      </c>
      <c r="K221" s="72">
        <f t="shared" si="95"/>
        <v>4.5841772432649988E-2</v>
      </c>
      <c r="L221" s="72">
        <f t="shared" si="67"/>
        <v>4.5841792738581293E-2</v>
      </c>
      <c r="M221" s="72">
        <f t="shared" si="68"/>
        <v>4.5841792738581293E-2</v>
      </c>
      <c r="N221" s="72">
        <f t="shared" si="66"/>
        <v>4.5841772432649988E-2</v>
      </c>
      <c r="O221" s="72">
        <f t="shared" si="69"/>
        <v>4.5841792738581293E-2</v>
      </c>
    </row>
    <row r="222" spans="1:15">
      <c r="A222" s="70">
        <v>18.899999999997299</v>
      </c>
      <c r="B222" s="72">
        <f t="shared" si="21"/>
        <v>8.8888888888888893</v>
      </c>
      <c r="C222" s="72">
        <f t="shared" si="92"/>
        <v>0</v>
      </c>
      <c r="D222" s="72">
        <f t="shared" si="93"/>
        <v>875.1549965824928</v>
      </c>
      <c r="E222" s="72">
        <f t="shared" si="63"/>
        <v>0</v>
      </c>
      <c r="F222" s="72">
        <f>IF(G222=G223,($H$23-G222*$H$22)/$H$21,A222)</f>
        <v>8.8888888888888893</v>
      </c>
      <c r="G222" s="72">
        <f t="shared" si="64"/>
        <v>0</v>
      </c>
      <c r="H222" s="72">
        <f t="shared" si="65"/>
        <v>875.1549965824928</v>
      </c>
      <c r="I222" s="72">
        <f t="shared" si="82"/>
        <v>0</v>
      </c>
      <c r="J222" s="72">
        <f t="shared" si="94"/>
        <v>4.3851016697828593E-2</v>
      </c>
      <c r="K222" s="72">
        <f t="shared" si="95"/>
        <v>4.3850997183472878E-2</v>
      </c>
      <c r="L222" s="72">
        <f t="shared" si="67"/>
        <v>4.3851016697828593E-2</v>
      </c>
      <c r="M222" s="72">
        <f t="shared" si="68"/>
        <v>4.3851016697828593E-2</v>
      </c>
      <c r="N222" s="72">
        <f t="shared" si="66"/>
        <v>4.3850997183472878E-2</v>
      </c>
      <c r="O222" s="72">
        <f t="shared" si="69"/>
        <v>4.3851016697828593E-2</v>
      </c>
    </row>
    <row r="223" spans="1:15">
      <c r="A223" s="70">
        <v>18.9999999999972</v>
      </c>
      <c r="B223" s="72">
        <f t="shared" si="91"/>
        <v>8.8888888888888893</v>
      </c>
      <c r="C223" s="72">
        <f t="shared" si="92"/>
        <v>0</v>
      </c>
      <c r="D223" s="72">
        <f t="shared" si="93"/>
        <v>875.1549965824928</v>
      </c>
      <c r="E223" s="72">
        <f t="shared" si="63"/>
        <v>0</v>
      </c>
      <c r="F223" s="72">
        <f>IF(G223=G421,($H$23-G223*$H$22)/$H$21,A223)</f>
        <v>8.8888888888888893</v>
      </c>
      <c r="G223" s="72">
        <f t="shared" si="64"/>
        <v>0</v>
      </c>
      <c r="H223" s="72">
        <f t="shared" si="65"/>
        <v>875.1549965824928</v>
      </c>
      <c r="I223" s="72">
        <f t="shared" si="82"/>
        <v>0</v>
      </c>
      <c r="J223" s="72">
        <f t="shared" si="94"/>
        <v>4.1937982181450624E-2</v>
      </c>
      <c r="K223" s="72">
        <f t="shared" si="95"/>
        <v>4.1937963430509581E-2</v>
      </c>
      <c r="L223" s="72">
        <f t="shared" si="67"/>
        <v>4.1937982181450624E-2</v>
      </c>
      <c r="M223" s="72">
        <f t="shared" si="68"/>
        <v>4.1937982181450624E-2</v>
      </c>
      <c r="N223" s="72">
        <f t="shared" si="66"/>
        <v>4.1937963430509581E-2</v>
      </c>
      <c r="O223" s="72">
        <f t="shared" si="69"/>
        <v>4.1937982181450624E-2</v>
      </c>
    </row>
    <row r="224" spans="1:15">
      <c r="A224" s="70">
        <v>19.099999999997099</v>
      </c>
      <c r="B224" s="72">
        <f t="shared" si="21"/>
        <v>8.8888888888888893</v>
      </c>
      <c r="C224" s="72">
        <f t="shared" si="92"/>
        <v>0</v>
      </c>
      <c r="D224" s="72">
        <f t="shared" si="93"/>
        <v>875.1549965824928</v>
      </c>
      <c r="E224" s="72">
        <f t="shared" si="63"/>
        <v>0</v>
      </c>
      <c r="F224" s="72">
        <f>IF(G224=G225,($H$23-G224*$H$22)/$H$21,A224)</f>
        <v>8.8888888888888893</v>
      </c>
      <c r="G224" s="72">
        <f t="shared" si="64"/>
        <v>0</v>
      </c>
      <c r="H224" s="72">
        <f t="shared" si="65"/>
        <v>875.1549965824928</v>
      </c>
      <c r="I224" s="72">
        <f t="shared" si="82"/>
        <v>0</v>
      </c>
      <c r="J224" s="72">
        <f t="shared" si="94"/>
        <v>4.0099920620671789E-2</v>
      </c>
      <c r="K224" s="72">
        <f t="shared" si="95"/>
        <v>4.0099902605929716E-2</v>
      </c>
      <c r="L224" s="72">
        <f t="shared" si="67"/>
        <v>4.0099920620671789E-2</v>
      </c>
      <c r="M224" s="72">
        <f t="shared" si="68"/>
        <v>4.0099920620671789E-2</v>
      </c>
      <c r="N224" s="72">
        <f t="shared" si="66"/>
        <v>4.0099902605929716E-2</v>
      </c>
      <c r="O224" s="72">
        <f t="shared" si="69"/>
        <v>4.0099920620671789E-2</v>
      </c>
    </row>
    <row r="225" spans="1:15">
      <c r="A225" s="70">
        <v>19.199999999997001</v>
      </c>
      <c r="B225" s="72">
        <f t="shared" si="91"/>
        <v>8.8888888888888893</v>
      </c>
      <c r="C225" s="72">
        <f t="shared" si="92"/>
        <v>0</v>
      </c>
      <c r="D225" s="72">
        <f t="shared" si="93"/>
        <v>875.1549965824928</v>
      </c>
      <c r="E225" s="72">
        <f t="shared" ref="E225:E288" si="96">IF(D225=D$28,1,0)</f>
        <v>0</v>
      </c>
      <c r="F225" s="72">
        <f>IF(G225=G423,($H$23-G225*$H$22)/$H$21,A225)</f>
        <v>8.8888888888888893</v>
      </c>
      <c r="G225" s="72">
        <f t="shared" ref="G225:G288" si="97">IF((H$23-H$21*A225)/H$22&lt;0,0,(H$23-H$21*A225)/H$22)</f>
        <v>0</v>
      </c>
      <c r="H225" s="72">
        <f t="shared" ref="H225:H288" si="98">IF(G225&lt;0,0,((G225+0.00000000001)^G$13+H$16*(F225+0.00000000001)^G$13)^(1/G$13))</f>
        <v>875.1549965824928</v>
      </c>
      <c r="I225" s="72">
        <f t="shared" si="82"/>
        <v>0</v>
      </c>
      <c r="J225" s="72">
        <f t="shared" si="94"/>
        <v>3.8334156470755006E-2</v>
      </c>
      <c r="K225" s="72">
        <f t="shared" si="95"/>
        <v>3.8334139165912016E-2</v>
      </c>
      <c r="L225" s="72">
        <f t="shared" si="67"/>
        <v>3.8334156470755006E-2</v>
      </c>
      <c r="M225" s="72">
        <f t="shared" si="68"/>
        <v>3.8334156470755006E-2</v>
      </c>
      <c r="N225" s="72">
        <f t="shared" ref="N225:N288" si="99">IF(H$28^G$13-H$16*(A225+0.000001)^G$13&lt;0,1000,(H$28^G$13-H$16*(A225+0.000001)^G$13)^(1/G$13))</f>
        <v>3.8334139165912016E-2</v>
      </c>
      <c r="O225" s="72">
        <f t="shared" si="69"/>
        <v>3.8334156470755006E-2</v>
      </c>
    </row>
    <row r="226" spans="1:15">
      <c r="A226" s="70">
        <v>19.2999999999968</v>
      </c>
      <c r="B226" s="72">
        <f t="shared" si="21"/>
        <v>8.8888888888888893</v>
      </c>
      <c r="C226" s="72">
        <f t="shared" si="92"/>
        <v>0</v>
      </c>
      <c r="D226" s="72">
        <f t="shared" si="93"/>
        <v>875.1549965824928</v>
      </c>
      <c r="E226" s="72">
        <f t="shared" si="96"/>
        <v>0</v>
      </c>
      <c r="F226" s="72">
        <f>IF(G226=G227,($H$23-G226*$H$22)/$H$21,A226)</f>
        <v>8.8888888888888893</v>
      </c>
      <c r="G226" s="72">
        <f t="shared" si="97"/>
        <v>0</v>
      </c>
      <c r="H226" s="72">
        <f t="shared" si="98"/>
        <v>875.1549965824928</v>
      </c>
      <c r="I226" s="72">
        <f t="shared" si="82"/>
        <v>0</v>
      </c>
      <c r="J226" s="72">
        <f t="shared" si="94"/>
        <v>3.663810409604782E-2</v>
      </c>
      <c r="K226" s="72">
        <f t="shared" si="95"/>
        <v>3.6638087475685775E-2</v>
      </c>
      <c r="L226" s="72">
        <f t="shared" ref="L226:L289" si="100">IF(E$11=1,J226,IF(E$11=2,J226,IF(E$11=3,K226,K226)))</f>
        <v>3.663810409604782E-2</v>
      </c>
      <c r="M226" s="72">
        <f t="shared" ref="M226:M289" si="101">IF((H$28^G$13-H$16*A226^G$13)^(1/G$13)&gt;M225,M225,(H$28^G$13-H$16*A226^G$13)^(1/G$13))</f>
        <v>3.663810409604782E-2</v>
      </c>
      <c r="N226" s="72">
        <f t="shared" si="99"/>
        <v>3.6638087475685775E-2</v>
      </c>
      <c r="O226" s="72">
        <f t="shared" ref="O226:O289" si="102">IF(E$11=1,M226,IF(E$11=2,M226,IF(E$11=3,N226,N226)))</f>
        <v>3.663810409604782E-2</v>
      </c>
    </row>
    <row r="227" spans="1:15">
      <c r="A227" s="70">
        <v>19.399999999996801</v>
      </c>
      <c r="B227" s="72">
        <f t="shared" si="91"/>
        <v>8.8888888888888893</v>
      </c>
      <c r="C227" s="72">
        <f t="shared" si="92"/>
        <v>0</v>
      </c>
      <c r="D227" s="72">
        <f t="shared" si="93"/>
        <v>875.1549965824928</v>
      </c>
      <c r="E227" s="72">
        <f t="shared" si="96"/>
        <v>0</v>
      </c>
      <c r="F227" s="72">
        <f>IF(G227=G425,($H$23-G227*$H$22)/$H$21,A227)</f>
        <v>8.8888888888888893</v>
      </c>
      <c r="G227" s="72">
        <f t="shared" si="97"/>
        <v>0</v>
      </c>
      <c r="H227" s="72">
        <f t="shared" si="98"/>
        <v>875.1549965824928</v>
      </c>
      <c r="I227" s="72">
        <f t="shared" si="82"/>
        <v>0</v>
      </c>
      <c r="J227" s="72">
        <f t="shared" si="94"/>
        <v>3.5009264765016465E-2</v>
      </c>
      <c r="K227" s="72">
        <f t="shared" si="95"/>
        <v>3.5009248804574171E-2</v>
      </c>
      <c r="L227" s="72">
        <f t="shared" si="100"/>
        <v>3.5009264765016465E-2</v>
      </c>
      <c r="M227" s="72">
        <f t="shared" si="101"/>
        <v>3.5009264765016465E-2</v>
      </c>
      <c r="N227" s="72">
        <f t="shared" si="99"/>
        <v>3.5009248804574171E-2</v>
      </c>
      <c r="O227" s="72">
        <f t="shared" si="102"/>
        <v>3.5009264765016465E-2</v>
      </c>
    </row>
    <row r="228" spans="1:15">
      <c r="A228" s="70">
        <v>19.4999999999966</v>
      </c>
      <c r="B228" s="72">
        <f t="shared" si="21"/>
        <v>8.8888888888888893</v>
      </c>
      <c r="C228" s="72">
        <f t="shared" si="92"/>
        <v>0</v>
      </c>
      <c r="D228" s="72">
        <f t="shared" si="93"/>
        <v>875.1549965824928</v>
      </c>
      <c r="E228" s="72">
        <f t="shared" si="96"/>
        <v>0</v>
      </c>
      <c r="F228" s="72">
        <f>IF(G228=G229,($H$23-G228*$H$22)/$H$21,A228)</f>
        <v>8.8888888888888893</v>
      </c>
      <c r="G228" s="72">
        <f t="shared" si="97"/>
        <v>0</v>
      </c>
      <c r="H228" s="72">
        <f t="shared" si="98"/>
        <v>875.1549965824928</v>
      </c>
      <c r="I228" s="72">
        <f t="shared" si="82"/>
        <v>0</v>
      </c>
      <c r="J228" s="72">
        <f t="shared" si="94"/>
        <v>3.344522375108408E-2</v>
      </c>
      <c r="K228" s="72">
        <f t="shared" si="95"/>
        <v>3.3445208426823719E-2</v>
      </c>
      <c r="L228" s="72">
        <f t="shared" si="100"/>
        <v>3.344522375108408E-2</v>
      </c>
      <c r="M228" s="72">
        <f t="shared" si="101"/>
        <v>3.344522375108408E-2</v>
      </c>
      <c r="N228" s="72">
        <f t="shared" si="99"/>
        <v>3.3445208426823719E-2</v>
      </c>
      <c r="O228" s="72">
        <f t="shared" si="102"/>
        <v>3.344522375108408E-2</v>
      </c>
    </row>
    <row r="229" spans="1:15">
      <c r="A229" s="70">
        <v>19.599999999996498</v>
      </c>
      <c r="B229" s="72">
        <f t="shared" si="91"/>
        <v>8.8888888888888893</v>
      </c>
      <c r="C229" s="72">
        <f t="shared" si="92"/>
        <v>0</v>
      </c>
      <c r="D229" s="72">
        <f t="shared" si="93"/>
        <v>875.1549965824928</v>
      </c>
      <c r="E229" s="72">
        <f t="shared" si="96"/>
        <v>0</v>
      </c>
      <c r="F229" s="72">
        <f>IF(G229=G427,($H$23-G229*$H$22)/$H$21,A229)</f>
        <v>8.8888888888888893</v>
      </c>
      <c r="G229" s="72">
        <f t="shared" si="97"/>
        <v>0</v>
      </c>
      <c r="H229" s="72">
        <f t="shared" si="98"/>
        <v>875.1549965824928</v>
      </c>
      <c r="I229" s="72">
        <f t="shared" si="82"/>
        <v>0</v>
      </c>
      <c r="J229" s="72">
        <f t="shared" si="94"/>
        <v>3.1943647535142422E-2</v>
      </c>
      <c r="K229" s="72">
        <f t="shared" si="95"/>
        <v>3.1943632824126739E-2</v>
      </c>
      <c r="L229" s="72">
        <f t="shared" si="100"/>
        <v>3.1943647535142422E-2</v>
      </c>
      <c r="M229" s="72">
        <f t="shared" si="101"/>
        <v>3.1943647535142422E-2</v>
      </c>
      <c r="N229" s="72">
        <f t="shared" si="99"/>
        <v>3.1943632824126739E-2</v>
      </c>
      <c r="O229" s="72">
        <f t="shared" si="102"/>
        <v>3.1943647535142422E-2</v>
      </c>
    </row>
    <row r="230" spans="1:15">
      <c r="A230" s="70">
        <v>19.6999999999964</v>
      </c>
      <c r="B230" s="72">
        <f t="shared" si="21"/>
        <v>8.8888888888888893</v>
      </c>
      <c r="C230" s="72">
        <f t="shared" si="92"/>
        <v>0</v>
      </c>
      <c r="D230" s="72">
        <f t="shared" si="93"/>
        <v>875.1549965824928</v>
      </c>
      <c r="E230" s="72">
        <f t="shared" si="96"/>
        <v>0</v>
      </c>
      <c r="F230" s="72">
        <f>IF(G230=G231,($H$23-G230*$H$22)/$H$21,A230)</f>
        <v>8.8888888888888893</v>
      </c>
      <c r="G230" s="72">
        <f t="shared" si="97"/>
        <v>0</v>
      </c>
      <c r="H230" s="72">
        <f t="shared" si="98"/>
        <v>875.1549965824928</v>
      </c>
      <c r="I230" s="72">
        <f t="shared" si="82"/>
        <v>0</v>
      </c>
      <c r="J230" s="72">
        <f t="shared" si="94"/>
        <v>3.0502281105946012E-2</v>
      </c>
      <c r="K230" s="72">
        <f t="shared" si="95"/>
        <v>3.0502266986007616E-2</v>
      </c>
      <c r="L230" s="72">
        <f t="shared" si="100"/>
        <v>3.0502281105946012E-2</v>
      </c>
      <c r="M230" s="72">
        <f t="shared" si="101"/>
        <v>3.0502281105946012E-2</v>
      </c>
      <c r="N230" s="72">
        <f t="shared" si="99"/>
        <v>3.0502266986007616E-2</v>
      </c>
      <c r="O230" s="72">
        <f t="shared" si="102"/>
        <v>3.0502281105946012E-2</v>
      </c>
    </row>
    <row r="231" spans="1:15">
      <c r="A231" s="70">
        <v>19.799999999996299</v>
      </c>
      <c r="B231" s="72">
        <f t="shared" si="91"/>
        <v>8.8888888888888893</v>
      </c>
      <c r="C231" s="72">
        <f t="shared" si="92"/>
        <v>0</v>
      </c>
      <c r="D231" s="72">
        <f t="shared" si="93"/>
        <v>875.1549965824928</v>
      </c>
      <c r="E231" s="72">
        <f t="shared" si="96"/>
        <v>0</v>
      </c>
      <c r="F231" s="72">
        <f>IF(G231=G429,($H$23-G231*$H$22)/$H$21,A231)</f>
        <v>8.8888888888888893</v>
      </c>
      <c r="G231" s="72">
        <f t="shared" si="97"/>
        <v>0</v>
      </c>
      <c r="H231" s="72">
        <f t="shared" si="98"/>
        <v>875.1549965824928</v>
      </c>
      <c r="I231" s="72">
        <f t="shared" si="82"/>
        <v>0</v>
      </c>
      <c r="J231" s="72">
        <f t="shared" si="94"/>
        <v>2.9118945354592338E-2</v>
      </c>
      <c r="K231" s="72">
        <f t="shared" si="95"/>
        <v>2.9118931804312166E-2</v>
      </c>
      <c r="L231" s="72">
        <f t="shared" si="100"/>
        <v>2.9118945354592338E-2</v>
      </c>
      <c r="M231" s="72">
        <f t="shared" si="101"/>
        <v>2.9118945354592338E-2</v>
      </c>
      <c r="N231" s="72">
        <f t="shared" si="99"/>
        <v>2.9118931804312166E-2</v>
      </c>
      <c r="O231" s="72">
        <f t="shared" si="102"/>
        <v>2.9118945354592338E-2</v>
      </c>
    </row>
    <row r="232" spans="1:15">
      <c r="A232" s="70">
        <v>19.899999999996201</v>
      </c>
      <c r="B232" s="72">
        <f t="shared" si="21"/>
        <v>8.8888888888888893</v>
      </c>
      <c r="C232" s="72">
        <f t="shared" si="92"/>
        <v>0</v>
      </c>
      <c r="D232" s="72">
        <f t="shared" si="93"/>
        <v>875.1549965824928</v>
      </c>
      <c r="E232" s="72">
        <f t="shared" si="96"/>
        <v>0</v>
      </c>
      <c r="F232" s="72">
        <f>IF(G232=G233,($H$23-G232*$H$22)/$H$21,A232)</f>
        <v>8.8888888888888893</v>
      </c>
      <c r="G232" s="72">
        <f t="shared" si="97"/>
        <v>0</v>
      </c>
      <c r="H232" s="72">
        <f t="shared" si="98"/>
        <v>875.1549965824928</v>
      </c>
      <c r="I232" s="72">
        <f t="shared" si="82"/>
        <v>0</v>
      </c>
      <c r="J232" s="72">
        <f t="shared" si="94"/>
        <v>2.7791534559570192E-2</v>
      </c>
      <c r="K232" s="72">
        <f t="shared" si="95"/>
        <v>2.7791521558249144E-2</v>
      </c>
      <c r="L232" s="72">
        <f t="shared" si="100"/>
        <v>2.7791534559570192E-2</v>
      </c>
      <c r="M232" s="72">
        <f t="shared" si="101"/>
        <v>2.7791534559570192E-2</v>
      </c>
      <c r="N232" s="72">
        <f t="shared" si="99"/>
        <v>2.7791521558249144E-2</v>
      </c>
      <c r="O232" s="72">
        <f t="shared" si="102"/>
        <v>2.7791534559570192E-2</v>
      </c>
    </row>
    <row r="233" spans="1:15">
      <c r="A233" s="70">
        <v>19.999999999996099</v>
      </c>
      <c r="B233" s="72">
        <f t="shared" si="91"/>
        <v>8.8888888888888893</v>
      </c>
      <c r="C233" s="72">
        <f t="shared" si="92"/>
        <v>0</v>
      </c>
      <c r="D233" s="72">
        <f t="shared" si="93"/>
        <v>875.1549965824928</v>
      </c>
      <c r="E233" s="72">
        <f t="shared" si="96"/>
        <v>0</v>
      </c>
      <c r="F233" s="72">
        <f>IF(G233=G431,($H$23-G233*$H$22)/$H$21,A233)</f>
        <v>8.8888888888888893</v>
      </c>
      <c r="G233" s="72">
        <f t="shared" si="97"/>
        <v>0</v>
      </c>
      <c r="H233" s="72">
        <f t="shared" si="98"/>
        <v>875.1549965824928</v>
      </c>
      <c r="I233" s="72">
        <f t="shared" si="82"/>
        <v>0</v>
      </c>
      <c r="J233" s="72">
        <f t="shared" si="94"/>
        <v>2.6518013958935299E-2</v>
      </c>
      <c r="K233" s="72">
        <f t="shared" si="95"/>
        <v>2.651800148657316E-2</v>
      </c>
      <c r="L233" s="72">
        <f t="shared" si="100"/>
        <v>2.6518013958935299E-2</v>
      </c>
      <c r="M233" s="72">
        <f t="shared" si="101"/>
        <v>2.6518013958935299E-2</v>
      </c>
      <c r="N233" s="72">
        <f t="shared" si="99"/>
        <v>2.651800148657316E-2</v>
      </c>
      <c r="O233" s="72">
        <f t="shared" si="102"/>
        <v>2.6518013958935299E-2</v>
      </c>
    </row>
    <row r="234" spans="1:15">
      <c r="A234" s="70">
        <v>20.099999999996001</v>
      </c>
      <c r="B234" s="72">
        <f t="shared" si="21"/>
        <v>8.8888888888888893</v>
      </c>
      <c r="C234" s="72">
        <f t="shared" si="92"/>
        <v>0</v>
      </c>
      <c r="D234" s="72">
        <f t="shared" si="93"/>
        <v>875.1549965824928</v>
      </c>
      <c r="E234" s="72">
        <f t="shared" si="96"/>
        <v>0</v>
      </c>
      <c r="F234" s="72">
        <f>IF(G234=G235,($H$23-G234*$H$22)/$H$21,A234)</f>
        <v>8.8888888888888893</v>
      </c>
      <c r="G234" s="72">
        <f t="shared" si="97"/>
        <v>0</v>
      </c>
      <c r="H234" s="72">
        <f t="shared" si="98"/>
        <v>875.1549965824928</v>
      </c>
      <c r="I234" s="72">
        <f t="shared" si="82"/>
        <v>0</v>
      </c>
      <c r="J234" s="72">
        <f t="shared" si="94"/>
        <v>2.5296417406352186E-2</v>
      </c>
      <c r="K234" s="72">
        <f t="shared" si="95"/>
        <v>2.5296405443622914E-2</v>
      </c>
      <c r="L234" s="72">
        <f t="shared" si="100"/>
        <v>2.5296417406352186E-2</v>
      </c>
      <c r="M234" s="72">
        <f t="shared" si="101"/>
        <v>2.5296417406352186E-2</v>
      </c>
      <c r="N234" s="72">
        <f t="shared" si="99"/>
        <v>2.5296405443622914E-2</v>
      </c>
      <c r="O234" s="72">
        <f t="shared" si="102"/>
        <v>2.5296417406352186E-2</v>
      </c>
    </row>
    <row r="235" spans="1:15">
      <c r="A235" s="70">
        <v>20.199999999995899</v>
      </c>
      <c r="B235" s="72">
        <f t="shared" si="91"/>
        <v>8.8888888888888893</v>
      </c>
      <c r="C235" s="72">
        <f t="shared" si="92"/>
        <v>0</v>
      </c>
      <c r="D235" s="72">
        <f t="shared" si="93"/>
        <v>875.1549965824928</v>
      </c>
      <c r="E235" s="72">
        <f t="shared" si="96"/>
        <v>0</v>
      </c>
      <c r="F235" s="72">
        <f>IF(G235=G433,($H$23-G235*$H$22)/$H$21,A235)</f>
        <v>8.8888888888888893</v>
      </c>
      <c r="G235" s="72">
        <f t="shared" si="97"/>
        <v>0</v>
      </c>
      <c r="H235" s="72">
        <f t="shared" si="98"/>
        <v>875.1549965824928</v>
      </c>
      <c r="I235" s="72">
        <f t="shared" si="82"/>
        <v>0</v>
      </c>
      <c r="J235" s="72">
        <f t="shared" si="94"/>
        <v>2.4124845107852767E-2</v>
      </c>
      <c r="K235" s="72">
        <f t="shared" si="95"/>
        <v>2.4124833636082196E-2</v>
      </c>
      <c r="L235" s="72">
        <f t="shared" si="100"/>
        <v>2.4124845107852767E-2</v>
      </c>
      <c r="M235" s="72">
        <f t="shared" si="101"/>
        <v>2.4124845107852767E-2</v>
      </c>
      <c r="N235" s="72">
        <f t="shared" si="99"/>
        <v>2.4124833636082196E-2</v>
      </c>
      <c r="O235" s="72">
        <f t="shared" si="102"/>
        <v>2.4124845107852767E-2</v>
      </c>
    </row>
    <row r="236" spans="1:15">
      <c r="A236" s="70">
        <v>20.299999999995801</v>
      </c>
      <c r="B236" s="72">
        <f t="shared" si="21"/>
        <v>8.8888888888888893</v>
      </c>
      <c r="C236" s="72">
        <f t="shared" si="92"/>
        <v>0</v>
      </c>
      <c r="D236" s="72">
        <f t="shared" si="93"/>
        <v>875.1549965824928</v>
      </c>
      <c r="E236" s="72">
        <f t="shared" si="96"/>
        <v>0</v>
      </c>
      <c r="F236" s="72">
        <f>IF(G236=G237,($H$23-G236*$H$22)/$H$21,A236)</f>
        <v>8.8888888888888893</v>
      </c>
      <c r="G236" s="72">
        <f t="shared" si="97"/>
        <v>0</v>
      </c>
      <c r="H236" s="72">
        <f t="shared" si="98"/>
        <v>875.1549965824928</v>
      </c>
      <c r="I236" s="72">
        <f t="shared" si="82"/>
        <v>0</v>
      </c>
      <c r="J236" s="72">
        <f t="shared" si="94"/>
        <v>2.3001461436301947E-2</v>
      </c>
      <c r="K236" s="72">
        <f t="shared" si="95"/>
        <v>2.3001450437448039E-2</v>
      </c>
      <c r="L236" s="72">
        <f t="shared" si="100"/>
        <v>2.3001461436301947E-2</v>
      </c>
      <c r="M236" s="72">
        <f t="shared" si="101"/>
        <v>2.3001461436301947E-2</v>
      </c>
      <c r="N236" s="72">
        <f t="shared" si="99"/>
        <v>2.3001450437448039E-2</v>
      </c>
      <c r="O236" s="72">
        <f t="shared" si="102"/>
        <v>2.3001461436301947E-2</v>
      </c>
    </row>
    <row r="237" spans="1:15">
      <c r="A237" s="70">
        <v>20.3999999999957</v>
      </c>
      <c r="B237" s="72">
        <f t="shared" si="91"/>
        <v>8.8888888888888893</v>
      </c>
      <c r="C237" s="72">
        <f t="shared" si="92"/>
        <v>0</v>
      </c>
      <c r="D237" s="72">
        <f t="shared" si="93"/>
        <v>875.1549965824928</v>
      </c>
      <c r="E237" s="72">
        <f t="shared" si="96"/>
        <v>0</v>
      </c>
      <c r="F237" s="72">
        <f>IF(G237=G435,($H$23-G237*$H$22)/$H$21,A237)</f>
        <v>8.8888888888888893</v>
      </c>
      <c r="G237" s="72">
        <f t="shared" si="97"/>
        <v>0</v>
      </c>
      <c r="H237" s="72">
        <f t="shared" si="98"/>
        <v>875.1549965824928</v>
      </c>
      <c r="I237" s="72">
        <f t="shared" si="82"/>
        <v>0</v>
      </c>
      <c r="J237" s="72">
        <f t="shared" si="94"/>
        <v>2.1924492820687504E-2</v>
      </c>
      <c r="K237" s="72">
        <f t="shared" si="95"/>
        <v>2.1924482277317883E-2</v>
      </c>
      <c r="L237" s="72">
        <f t="shared" si="100"/>
        <v>2.1924492820687504E-2</v>
      </c>
      <c r="M237" s="72">
        <f t="shared" si="101"/>
        <v>2.1924492820687504E-2</v>
      </c>
      <c r="N237" s="72">
        <f t="shared" si="99"/>
        <v>2.1924482277317883E-2</v>
      </c>
      <c r="O237" s="72">
        <f t="shared" si="102"/>
        <v>2.1924492820687504E-2</v>
      </c>
    </row>
    <row r="238" spans="1:15">
      <c r="A238" s="70">
        <v>20.499999999995602</v>
      </c>
      <c r="B238" s="72">
        <f t="shared" si="21"/>
        <v>8.8888888888888893</v>
      </c>
      <c r="C238" s="72">
        <f t="shared" si="92"/>
        <v>0</v>
      </c>
      <c r="D238" s="72">
        <f t="shared" si="93"/>
        <v>875.1549965824928</v>
      </c>
      <c r="E238" s="72">
        <f t="shared" si="96"/>
        <v>0</v>
      </c>
      <c r="F238" s="72">
        <f>IF(G238=G239,($H$23-G238*$H$22)/$H$21,A238)</f>
        <v>8.8888888888888893</v>
      </c>
      <c r="G238" s="72">
        <f t="shared" si="97"/>
        <v>0</v>
      </c>
      <c r="H238" s="72">
        <f t="shared" si="98"/>
        <v>875.1549965824928</v>
      </c>
      <c r="I238" s="72">
        <f t="shared" si="82"/>
        <v>0</v>
      </c>
      <c r="J238" s="72">
        <f t="shared" si="94"/>
        <v>2.0892225707454623E-2</v>
      </c>
      <c r="K238" s="72">
        <f t="shared" si="95"/>
        <v>2.0892215602727499E-2</v>
      </c>
      <c r="L238" s="72">
        <f t="shared" si="100"/>
        <v>2.0892225707454623E-2</v>
      </c>
      <c r="M238" s="72">
        <f t="shared" si="101"/>
        <v>2.0892225707454623E-2</v>
      </c>
      <c r="N238" s="72">
        <f t="shared" si="99"/>
        <v>2.0892215602727499E-2</v>
      </c>
      <c r="O238" s="72">
        <f t="shared" si="102"/>
        <v>2.0892225707454623E-2</v>
      </c>
    </row>
    <row r="239" spans="1:15">
      <c r="A239" s="70">
        <v>20.5999999999955</v>
      </c>
      <c r="B239" s="72">
        <f t="shared" si="91"/>
        <v>8.8888888888888893</v>
      </c>
      <c r="C239" s="72">
        <f t="shared" si="92"/>
        <v>0</v>
      </c>
      <c r="D239" s="72">
        <f t="shared" si="93"/>
        <v>875.1549965824928</v>
      </c>
      <c r="E239" s="72">
        <f t="shared" si="96"/>
        <v>0</v>
      </c>
      <c r="F239" s="72">
        <f>IF(G239=G437,($H$23-G239*$H$22)/$H$21,A239)</f>
        <v>8.8888888888888893</v>
      </c>
      <c r="G239" s="72">
        <f t="shared" si="97"/>
        <v>0</v>
      </c>
      <c r="H239" s="72">
        <f t="shared" si="98"/>
        <v>875.1549965824928</v>
      </c>
      <c r="I239" s="72">
        <f t="shared" si="82"/>
        <v>0</v>
      </c>
      <c r="J239" s="72">
        <f t="shared" si="94"/>
        <v>1.9903004591231368E-2</v>
      </c>
      <c r="K239" s="72">
        <f t="shared" si="95"/>
        <v>1.9902994908875427E-2</v>
      </c>
      <c r="L239" s="72">
        <f t="shared" si="100"/>
        <v>1.9903004591231368E-2</v>
      </c>
      <c r="M239" s="72">
        <f t="shared" si="101"/>
        <v>1.9903004591231368E-2</v>
      </c>
      <c r="N239" s="72">
        <f t="shared" si="99"/>
        <v>1.9902994908875427E-2</v>
      </c>
      <c r="O239" s="72">
        <f t="shared" si="102"/>
        <v>1.9903004591231368E-2</v>
      </c>
    </row>
    <row r="240" spans="1:15">
      <c r="A240" s="70">
        <v>20.699999999995399</v>
      </c>
      <c r="B240" s="72">
        <f t="shared" si="21"/>
        <v>8.8888888888888893</v>
      </c>
      <c r="C240" s="72">
        <f t="shared" si="92"/>
        <v>0</v>
      </c>
      <c r="D240" s="72">
        <f t="shared" si="93"/>
        <v>875.1549965824928</v>
      </c>
      <c r="E240" s="72">
        <f t="shared" si="96"/>
        <v>0</v>
      </c>
      <c r="F240" s="72">
        <f>IF(G240=G241,($H$23-G240*$H$22)/$H$21,A240)</f>
        <v>8.8888888888888893</v>
      </c>
      <c r="G240" s="72">
        <f t="shared" si="97"/>
        <v>0</v>
      </c>
      <c r="H240" s="72">
        <f t="shared" si="98"/>
        <v>875.1549965824928</v>
      </c>
      <c r="I240" s="72">
        <f t="shared" si="82"/>
        <v>0</v>
      </c>
      <c r="J240" s="72">
        <f t="shared" si="94"/>
        <v>1.8955230112394025E-2</v>
      </c>
      <c r="K240" s="72">
        <f t="shared" si="95"/>
        <v>1.8955220836689903E-2</v>
      </c>
      <c r="L240" s="72">
        <f t="shared" si="100"/>
        <v>1.8955230112394025E-2</v>
      </c>
      <c r="M240" s="72">
        <f t="shared" si="101"/>
        <v>1.8955230112394025E-2</v>
      </c>
      <c r="N240" s="72">
        <f t="shared" si="99"/>
        <v>1.8955220836689903E-2</v>
      </c>
      <c r="O240" s="72">
        <f t="shared" si="102"/>
        <v>1.8955230112394025E-2</v>
      </c>
    </row>
    <row r="241" spans="1:15">
      <c r="A241" s="70">
        <v>20.7999999999953</v>
      </c>
      <c r="B241" s="72">
        <f t="shared" si="91"/>
        <v>8.8888888888888893</v>
      </c>
      <c r="C241" s="72">
        <f t="shared" si="92"/>
        <v>0</v>
      </c>
      <c r="D241" s="72">
        <f t="shared" si="93"/>
        <v>875.1549965824928</v>
      </c>
      <c r="E241" s="72">
        <f t="shared" si="96"/>
        <v>0</v>
      </c>
      <c r="F241" s="72">
        <f>IF(G241=G439,($H$23-G241*$H$22)/$H$21,A241)</f>
        <v>8.8888888888888893</v>
      </c>
      <c r="G241" s="72">
        <f t="shared" si="97"/>
        <v>0</v>
      </c>
      <c r="H241" s="72">
        <f t="shared" si="98"/>
        <v>875.1549965824928</v>
      </c>
      <c r="I241" s="72">
        <f t="shared" si="82"/>
        <v>0</v>
      </c>
      <c r="J241" s="72">
        <f t="shared" si="94"/>
        <v>1.804735721902026E-2</v>
      </c>
      <c r="K241" s="72">
        <f t="shared" si="95"/>
        <v>1.8047348334783282E-2</v>
      </c>
      <c r="L241" s="72">
        <f t="shared" si="100"/>
        <v>1.804735721902026E-2</v>
      </c>
      <c r="M241" s="72">
        <f t="shared" si="101"/>
        <v>1.804735721902026E-2</v>
      </c>
      <c r="N241" s="72">
        <f t="shared" si="99"/>
        <v>1.8047348334783282E-2</v>
      </c>
      <c r="O241" s="72">
        <f t="shared" si="102"/>
        <v>1.804735721902026E-2</v>
      </c>
    </row>
    <row r="242" spans="1:15">
      <c r="A242" s="70">
        <v>20.899999999995199</v>
      </c>
      <c r="B242" s="72">
        <f t="shared" si="21"/>
        <v>8.8888888888888893</v>
      </c>
      <c r="C242" s="72">
        <f t="shared" si="92"/>
        <v>0</v>
      </c>
      <c r="D242" s="72">
        <f t="shared" si="93"/>
        <v>875.1549965824928</v>
      </c>
      <c r="E242" s="72">
        <f t="shared" si="96"/>
        <v>0</v>
      </c>
      <c r="F242" s="72">
        <f>IF(G242=G243,($H$23-G242*$H$22)/$H$21,A242)</f>
        <v>8.8888888888888893</v>
      </c>
      <c r="G242" s="72">
        <f t="shared" si="97"/>
        <v>0</v>
      </c>
      <c r="H242" s="72">
        <f t="shared" si="98"/>
        <v>875.1549965824928</v>
      </c>
      <c r="I242" s="72">
        <f t="shared" ref="I242:I305" si="103">IF(H242=H$28,1,0)</f>
        <v>0</v>
      </c>
      <c r="J242" s="72">
        <f t="shared" si="94"/>
        <v>1.7177893390882906E-2</v>
      </c>
      <c r="K242" s="72">
        <f t="shared" si="95"/>
        <v>1.7177884883444572E-2</v>
      </c>
      <c r="L242" s="72">
        <f t="shared" si="100"/>
        <v>1.7177893390882906E-2</v>
      </c>
      <c r="M242" s="72">
        <f t="shared" si="101"/>
        <v>1.7177893390882906E-2</v>
      </c>
      <c r="N242" s="72">
        <f t="shared" si="99"/>
        <v>1.7177884883444572E-2</v>
      </c>
      <c r="O242" s="72">
        <f t="shared" si="102"/>
        <v>1.7177893390882906E-2</v>
      </c>
    </row>
    <row r="243" spans="1:15">
      <c r="A243" s="70">
        <v>20.999999999995101</v>
      </c>
      <c r="B243" s="72">
        <f t="shared" si="91"/>
        <v>8.8888888888888893</v>
      </c>
      <c r="C243" s="72">
        <f t="shared" si="92"/>
        <v>0</v>
      </c>
      <c r="D243" s="72">
        <f t="shared" si="93"/>
        <v>875.1549965824928</v>
      </c>
      <c r="E243" s="72">
        <f t="shared" si="96"/>
        <v>0</v>
      </c>
      <c r="F243" s="72">
        <f>IF(G243=G441,($H$23-G243*$H$22)/$H$21,A243)</f>
        <v>8.8888888888888893</v>
      </c>
      <c r="G243" s="72">
        <f t="shared" si="97"/>
        <v>0</v>
      </c>
      <c r="H243" s="72">
        <f t="shared" si="98"/>
        <v>875.1549965824928</v>
      </c>
      <c r="I243" s="72">
        <f t="shared" si="103"/>
        <v>0</v>
      </c>
      <c r="J243" s="72">
        <f t="shared" si="94"/>
        <v>1.6345396923224627E-2</v>
      </c>
      <c r="K243" s="72">
        <f t="shared" si="95"/>
        <v>1.6345388778416559E-2</v>
      </c>
      <c r="L243" s="72">
        <f t="shared" si="100"/>
        <v>1.6345396923224627E-2</v>
      </c>
      <c r="M243" s="72">
        <f t="shared" si="101"/>
        <v>1.6345396923224627E-2</v>
      </c>
      <c r="N243" s="72">
        <f t="shared" si="99"/>
        <v>1.6345388778416559E-2</v>
      </c>
      <c r="O243" s="72">
        <f t="shared" si="102"/>
        <v>1.6345396923224627E-2</v>
      </c>
    </row>
    <row r="244" spans="1:15">
      <c r="A244" s="70">
        <v>21.099999999994999</v>
      </c>
      <c r="B244" s="72">
        <f t="shared" si="21"/>
        <v>8.8888888888888893</v>
      </c>
      <c r="C244" s="72">
        <f t="shared" si="92"/>
        <v>0</v>
      </c>
      <c r="D244" s="72">
        <f t="shared" si="93"/>
        <v>875.1549965824928</v>
      </c>
      <c r="E244" s="72">
        <f t="shared" si="96"/>
        <v>0</v>
      </c>
      <c r="F244" s="72">
        <f>IF(G244=G245,($H$23-G244*$H$22)/$H$21,A244)</f>
        <v>8.8888888888888893</v>
      </c>
      <c r="G244" s="72">
        <f t="shared" si="97"/>
        <v>0</v>
      </c>
      <c r="H244" s="72">
        <f t="shared" si="98"/>
        <v>875.1549965824928</v>
      </c>
      <c r="I244" s="72">
        <f t="shared" si="103"/>
        <v>0</v>
      </c>
      <c r="J244" s="72">
        <f t="shared" si="94"/>
        <v>1.554847526814811E-2</v>
      </c>
      <c r="K244" s="72">
        <f t="shared" si="95"/>
        <v>1.5548467472285103E-2</v>
      </c>
      <c r="L244" s="72">
        <f t="shared" si="100"/>
        <v>1.554847526814811E-2</v>
      </c>
      <c r="M244" s="72">
        <f t="shared" si="101"/>
        <v>1.554847526814811E-2</v>
      </c>
      <c r="N244" s="72">
        <f t="shared" si="99"/>
        <v>1.5548467472285103E-2</v>
      </c>
      <c r="O244" s="72">
        <f t="shared" si="102"/>
        <v>1.554847526814811E-2</v>
      </c>
    </row>
    <row r="245" spans="1:15">
      <c r="A245" s="70">
        <v>21.199999999994901</v>
      </c>
      <c r="B245" s="72">
        <f t="shared" si="91"/>
        <v>8.8888888888888893</v>
      </c>
      <c r="C245" s="72">
        <f t="shared" si="92"/>
        <v>0</v>
      </c>
      <c r="D245" s="72">
        <f t="shared" si="93"/>
        <v>875.1549965824928</v>
      </c>
      <c r="E245" s="72">
        <f t="shared" si="96"/>
        <v>0</v>
      </c>
      <c r="F245" s="72">
        <f>IF(G245=G443,($H$23-G245*$H$22)/$H$21,A245)</f>
        <v>8.8888888888888893</v>
      </c>
      <c r="G245" s="72">
        <f t="shared" si="97"/>
        <v>0</v>
      </c>
      <c r="H245" s="72">
        <f t="shared" si="98"/>
        <v>875.1549965824928</v>
      </c>
      <c r="I245" s="72">
        <f t="shared" si="103"/>
        <v>0</v>
      </c>
      <c r="J245" s="72">
        <f t="shared" si="94"/>
        <v>1.4785783431538285E-2</v>
      </c>
      <c r="K245" s="72">
        <f t="shared" si="95"/>
        <v>1.4785775971403119E-2</v>
      </c>
      <c r="L245" s="72">
        <f t="shared" si="100"/>
        <v>1.4785783431538285E-2</v>
      </c>
      <c r="M245" s="72">
        <f t="shared" si="101"/>
        <v>1.4785783431538285E-2</v>
      </c>
      <c r="N245" s="72">
        <f t="shared" si="99"/>
        <v>1.4785775971403119E-2</v>
      </c>
      <c r="O245" s="72">
        <f t="shared" si="102"/>
        <v>1.4785783431538285E-2</v>
      </c>
    </row>
    <row r="246" spans="1:15">
      <c r="A246" s="70">
        <v>21.2999999999948</v>
      </c>
      <c r="B246" s="72">
        <f t="shared" si="21"/>
        <v>8.8888888888888893</v>
      </c>
      <c r="C246" s="72">
        <f t="shared" si="92"/>
        <v>0</v>
      </c>
      <c r="D246" s="72">
        <f t="shared" si="93"/>
        <v>875.1549965824928</v>
      </c>
      <c r="E246" s="72">
        <f t="shared" si="96"/>
        <v>0</v>
      </c>
      <c r="F246" s="72">
        <f>IF(G246=G247,($H$23-G246*$H$22)/$H$21,A246)</f>
        <v>8.8888888888888893</v>
      </c>
      <c r="G246" s="72">
        <f t="shared" si="97"/>
        <v>0</v>
      </c>
      <c r="H246" s="72">
        <f t="shared" si="98"/>
        <v>875.1549965824928</v>
      </c>
      <c r="I246" s="72">
        <f t="shared" si="103"/>
        <v>0</v>
      </c>
      <c r="J246" s="72">
        <f t="shared" si="94"/>
        <v>1.4056022423519662E-2</v>
      </c>
      <c r="K246" s="72">
        <f t="shared" si="95"/>
        <v>1.405601528634744E-2</v>
      </c>
      <c r="L246" s="72">
        <f t="shared" si="100"/>
        <v>1.4056022423519662E-2</v>
      </c>
      <c r="M246" s="72">
        <f t="shared" si="101"/>
        <v>1.4056022423519662E-2</v>
      </c>
      <c r="N246" s="72">
        <f t="shared" si="99"/>
        <v>1.405601528634744E-2</v>
      </c>
      <c r="O246" s="72">
        <f t="shared" si="102"/>
        <v>1.4056022423519662E-2</v>
      </c>
    </row>
    <row r="247" spans="1:15">
      <c r="A247" s="70">
        <v>21.399999999994701</v>
      </c>
      <c r="B247" s="72">
        <f t="shared" si="91"/>
        <v>8.8888888888888893</v>
      </c>
      <c r="C247" s="72">
        <f t="shared" si="92"/>
        <v>0</v>
      </c>
      <c r="D247" s="72">
        <f t="shared" si="93"/>
        <v>875.1549965824928</v>
      </c>
      <c r="E247" s="72">
        <f t="shared" si="96"/>
        <v>0</v>
      </c>
      <c r="F247" s="72">
        <f>IF(G247=G445,($H$23-G247*$H$22)/$H$21,A247)</f>
        <v>8.8888888888888893</v>
      </c>
      <c r="G247" s="72">
        <f t="shared" si="97"/>
        <v>0</v>
      </c>
      <c r="H247" s="72">
        <f t="shared" si="98"/>
        <v>875.1549965824928</v>
      </c>
      <c r="I247" s="72">
        <f t="shared" si="103"/>
        <v>0</v>
      </c>
      <c r="J247" s="72">
        <f t="shared" si="94"/>
        <v>1.3357937760525658E-2</v>
      </c>
      <c r="K247" s="72">
        <f t="shared" si="95"/>
        <v>1.3357930933988998E-2</v>
      </c>
      <c r="L247" s="72">
        <f t="shared" si="100"/>
        <v>1.3357937760525658E-2</v>
      </c>
      <c r="M247" s="72">
        <f t="shared" si="101"/>
        <v>1.3357937760525658E-2</v>
      </c>
      <c r="N247" s="72">
        <f t="shared" si="99"/>
        <v>1.3357930933988998E-2</v>
      </c>
      <c r="O247" s="72">
        <f t="shared" si="102"/>
        <v>1.3357937760525658E-2</v>
      </c>
    </row>
    <row r="248" spans="1:15">
      <c r="A248" s="70">
        <v>21.4999999999946</v>
      </c>
      <c r="B248" s="72">
        <f t="shared" si="21"/>
        <v>8.8888888888888893</v>
      </c>
      <c r="C248" s="72">
        <f t="shared" si="92"/>
        <v>0</v>
      </c>
      <c r="D248" s="72">
        <f t="shared" si="93"/>
        <v>875.1549965824928</v>
      </c>
      <c r="E248" s="72">
        <f t="shared" si="96"/>
        <v>0</v>
      </c>
      <c r="F248" s="72">
        <f>IF(G248=G249,($H$23-G248*$H$22)/$H$21,A248)</f>
        <v>8.8888888888888893</v>
      </c>
      <c r="G248" s="72">
        <f t="shared" si="97"/>
        <v>0</v>
      </c>
      <c r="H248" s="72">
        <f t="shared" si="98"/>
        <v>875.1549965824928</v>
      </c>
      <c r="I248" s="72">
        <f t="shared" si="103"/>
        <v>0</v>
      </c>
      <c r="J248" s="72">
        <f t="shared" si="94"/>
        <v>1.2690318017134527E-2</v>
      </c>
      <c r="K248" s="72">
        <f t="shared" si="95"/>
        <v>1.2690311489329835E-2</v>
      </c>
      <c r="L248" s="72">
        <f t="shared" si="100"/>
        <v>1.2690318017134527E-2</v>
      </c>
      <c r="M248" s="72">
        <f t="shared" si="101"/>
        <v>1.2690318017134527E-2</v>
      </c>
      <c r="N248" s="72">
        <f t="shared" si="99"/>
        <v>1.2690311489329835E-2</v>
      </c>
      <c r="O248" s="72">
        <f t="shared" si="102"/>
        <v>1.2690318017134527E-2</v>
      </c>
    </row>
    <row r="249" spans="1:15">
      <c r="A249" s="70">
        <v>21.599999999994498</v>
      </c>
      <c r="B249" s="72">
        <f t="shared" si="91"/>
        <v>8.8888888888888893</v>
      </c>
      <c r="C249" s="72">
        <f t="shared" si="92"/>
        <v>0</v>
      </c>
      <c r="D249" s="72">
        <f t="shared" si="93"/>
        <v>875.1549965824928</v>
      </c>
      <c r="E249" s="72">
        <f t="shared" si="96"/>
        <v>0</v>
      </c>
      <c r="F249" s="72">
        <f>IF(G249=G447,($H$23-G249*$H$22)/$H$21,A249)</f>
        <v>8.8888888888888893</v>
      </c>
      <c r="G249" s="72">
        <f t="shared" si="97"/>
        <v>0</v>
      </c>
      <c r="H249" s="72">
        <f t="shared" si="98"/>
        <v>875.1549965824928</v>
      </c>
      <c r="I249" s="72">
        <f t="shared" si="103"/>
        <v>0</v>
      </c>
      <c r="J249" s="72">
        <f t="shared" si="94"/>
        <v>1.2051993425899509E-2</v>
      </c>
      <c r="K249" s="72">
        <f t="shared" si="95"/>
        <v>1.205198718533294E-2</v>
      </c>
      <c r="L249" s="72">
        <f t="shared" si="100"/>
        <v>1.2051993425899509E-2</v>
      </c>
      <c r="M249" s="72">
        <f t="shared" si="101"/>
        <v>1.2051993425899509E-2</v>
      </c>
      <c r="N249" s="72">
        <f t="shared" si="99"/>
        <v>1.205198718533294E-2</v>
      </c>
      <c r="O249" s="72">
        <f t="shared" si="102"/>
        <v>1.2051993425899509E-2</v>
      </c>
    </row>
    <row r="250" spans="1:15">
      <c r="A250" s="70">
        <v>21.6999999999944</v>
      </c>
      <c r="B250" s="72">
        <f t="shared" si="21"/>
        <v>8.8888888888888893</v>
      </c>
      <c r="C250" s="72">
        <f t="shared" si="92"/>
        <v>0</v>
      </c>
      <c r="D250" s="72">
        <f t="shared" si="93"/>
        <v>875.1549965824928</v>
      </c>
      <c r="E250" s="72">
        <f t="shared" si="96"/>
        <v>0</v>
      </c>
      <c r="F250" s="72">
        <f>IF(G250=G251,($H$23-G250*$H$22)/$H$21,A250)</f>
        <v>8.8888888888888893</v>
      </c>
      <c r="G250" s="72">
        <f t="shared" si="97"/>
        <v>0</v>
      </c>
      <c r="H250" s="72">
        <f t="shared" si="98"/>
        <v>875.1549965824928</v>
      </c>
      <c r="I250" s="72">
        <f t="shared" si="103"/>
        <v>0</v>
      </c>
      <c r="J250" s="72">
        <f t="shared" si="94"/>
        <v>1.1441834523466357E-2</v>
      </c>
      <c r="K250" s="72">
        <f t="shared" si="95"/>
        <v>1.1441828559040426E-2</v>
      </c>
      <c r="L250" s="72">
        <f t="shared" si="100"/>
        <v>1.1441834523466357E-2</v>
      </c>
      <c r="M250" s="72">
        <f t="shared" si="101"/>
        <v>1.1441834523466357E-2</v>
      </c>
      <c r="N250" s="72">
        <f t="shared" si="99"/>
        <v>1.1441828559040426E-2</v>
      </c>
      <c r="O250" s="72">
        <f t="shared" si="102"/>
        <v>1.1441834523466357E-2</v>
      </c>
    </row>
    <row r="251" spans="1:15">
      <c r="A251" s="70">
        <v>21.799999999994299</v>
      </c>
      <c r="B251" s="72">
        <f t="shared" si="91"/>
        <v>8.8888888888888893</v>
      </c>
      <c r="C251" s="72">
        <f t="shared" si="92"/>
        <v>0</v>
      </c>
      <c r="D251" s="72">
        <f t="shared" si="93"/>
        <v>875.1549965824928</v>
      </c>
      <c r="E251" s="72">
        <f t="shared" si="96"/>
        <v>0</v>
      </c>
      <c r="F251" s="72">
        <f>IF(G251=G449,($H$23-G251*$H$22)/$H$21,A251)</f>
        <v>8.8888888888888893</v>
      </c>
      <c r="G251" s="72">
        <f t="shared" si="97"/>
        <v>0</v>
      </c>
      <c r="H251" s="72">
        <f t="shared" si="98"/>
        <v>875.1549965824928</v>
      </c>
      <c r="I251" s="72">
        <f t="shared" si="103"/>
        <v>0</v>
      </c>
      <c r="J251" s="72">
        <f t="shared" si="94"/>
        <v>1.0858750841341859E-2</v>
      </c>
      <c r="K251" s="72">
        <f t="shared" si="95"/>
        <v>1.0858745142342604E-2</v>
      </c>
      <c r="L251" s="72">
        <f t="shared" si="100"/>
        <v>1.0858750841341859E-2</v>
      </c>
      <c r="M251" s="72">
        <f t="shared" si="101"/>
        <v>1.0858750841341859E-2</v>
      </c>
      <c r="N251" s="72">
        <f t="shared" si="99"/>
        <v>1.0858745142342604E-2</v>
      </c>
      <c r="O251" s="72">
        <f t="shared" si="102"/>
        <v>1.0858750841341859E-2</v>
      </c>
    </row>
    <row r="252" spans="1:15">
      <c r="A252" s="70">
        <v>21.899999999994201</v>
      </c>
      <c r="B252" s="72">
        <f t="shared" si="21"/>
        <v>8.8888888888888893</v>
      </c>
      <c r="C252" s="72">
        <f t="shared" si="92"/>
        <v>0</v>
      </c>
      <c r="D252" s="72">
        <f t="shared" si="93"/>
        <v>875.1549965824928</v>
      </c>
      <c r="E252" s="72">
        <f t="shared" si="96"/>
        <v>0</v>
      </c>
      <c r="F252" s="72">
        <f>IF(G252=G253,($H$23-G252*$H$22)/$H$21,A252)</f>
        <v>8.8888888888888893</v>
      </c>
      <c r="G252" s="72">
        <f t="shared" si="97"/>
        <v>0</v>
      </c>
      <c r="H252" s="72">
        <f t="shared" si="98"/>
        <v>875.1549965824928</v>
      </c>
      <c r="I252" s="72">
        <f t="shared" si="103"/>
        <v>0</v>
      </c>
      <c r="J252" s="72">
        <f t="shared" si="94"/>
        <v>1.0301689639733189E-2</v>
      </c>
      <c r="K252" s="72">
        <f t="shared" si="95"/>
        <v>1.0301684195817541E-2</v>
      </c>
      <c r="L252" s="72">
        <f t="shared" si="100"/>
        <v>1.0301689639733189E-2</v>
      </c>
      <c r="M252" s="72">
        <f t="shared" si="101"/>
        <v>1.0301689639733189E-2</v>
      </c>
      <c r="N252" s="72">
        <f t="shared" si="99"/>
        <v>1.0301684195817541E-2</v>
      </c>
      <c r="O252" s="72">
        <f t="shared" si="102"/>
        <v>1.0301689639733189E-2</v>
      </c>
    </row>
    <row r="253" spans="1:15">
      <c r="A253" s="70">
        <v>21.999999999994099</v>
      </c>
      <c r="B253" s="72">
        <f t="shared" si="91"/>
        <v>8.8888888888888893</v>
      </c>
      <c r="C253" s="72">
        <f t="shared" si="92"/>
        <v>0</v>
      </c>
      <c r="D253" s="72">
        <f t="shared" si="93"/>
        <v>875.1549965824928</v>
      </c>
      <c r="E253" s="72">
        <f t="shared" si="96"/>
        <v>0</v>
      </c>
      <c r="F253" s="72">
        <f>IF(G253=G451,($H$23-G253*$H$22)/$H$21,A253)</f>
        <v>8.8888888888888893</v>
      </c>
      <c r="G253" s="72">
        <f t="shared" si="97"/>
        <v>0</v>
      </c>
      <c r="H253" s="72">
        <f t="shared" si="98"/>
        <v>875.1549965824928</v>
      </c>
      <c r="I253" s="72">
        <f t="shared" si="103"/>
        <v>0</v>
      </c>
      <c r="J253" s="72">
        <f t="shared" si="94"/>
        <v>9.7696346829486587E-3</v>
      </c>
      <c r="K253" s="72">
        <f t="shared" si="95"/>
        <v>9.7696294841329075E-3</v>
      </c>
      <c r="L253" s="72">
        <f t="shared" si="100"/>
        <v>9.7696346829486587E-3</v>
      </c>
      <c r="M253" s="72">
        <f t="shared" si="101"/>
        <v>9.7696346829486587E-3</v>
      </c>
      <c r="N253" s="72">
        <f t="shared" si="99"/>
        <v>9.7696294841329075E-3</v>
      </c>
      <c r="O253" s="72">
        <f t="shared" si="102"/>
        <v>9.7696346829486587E-3</v>
      </c>
    </row>
    <row r="254" spans="1:15">
      <c r="A254" s="70">
        <v>22.099999999994001</v>
      </c>
      <c r="B254" s="72">
        <f t="shared" si="21"/>
        <v>8.8888888888888893</v>
      </c>
      <c r="C254" s="72">
        <f t="shared" si="92"/>
        <v>0</v>
      </c>
      <c r="D254" s="72">
        <f t="shared" si="93"/>
        <v>875.1549965824928</v>
      </c>
      <c r="E254" s="72">
        <f t="shared" si="96"/>
        <v>0</v>
      </c>
      <c r="F254" s="72">
        <f>IF(G254=G255,($H$23-G254*$H$22)/$H$21,A254)</f>
        <v>8.8888888888888893</v>
      </c>
      <c r="G254" s="72">
        <f t="shared" si="97"/>
        <v>0</v>
      </c>
      <c r="H254" s="72">
        <f t="shared" si="98"/>
        <v>875.1549965824928</v>
      </c>
      <c r="I254" s="72">
        <f t="shared" si="103"/>
        <v>0</v>
      </c>
      <c r="J254" s="72">
        <f t="shared" si="94"/>
        <v>9.2616050548970652E-3</v>
      </c>
      <c r="K254" s="72">
        <f t="shared" si="95"/>
        <v>9.2616000915449782E-3</v>
      </c>
      <c r="L254" s="72">
        <f t="shared" si="100"/>
        <v>9.2616050548970652E-3</v>
      </c>
      <c r="M254" s="72">
        <f t="shared" si="101"/>
        <v>9.2616050548970652E-3</v>
      </c>
      <c r="N254" s="72">
        <f t="shared" si="99"/>
        <v>9.2616000915449782E-3</v>
      </c>
      <c r="O254" s="72">
        <f t="shared" si="102"/>
        <v>9.2616050548970652E-3</v>
      </c>
    </row>
    <row r="255" spans="1:15">
      <c r="A255" s="70">
        <v>22.199999999993899</v>
      </c>
      <c r="B255" s="72">
        <f t="shared" si="91"/>
        <v>8.8888888888888893</v>
      </c>
      <c r="C255" s="72">
        <f t="shared" si="92"/>
        <v>0</v>
      </c>
      <c r="D255" s="72">
        <f t="shared" si="93"/>
        <v>875.1549965824928</v>
      </c>
      <c r="E255" s="72">
        <f t="shared" si="96"/>
        <v>0</v>
      </c>
      <c r="F255" s="72">
        <f>IF(G255=G453,($H$23-G255*$H$22)/$H$21,A255)</f>
        <v>8.8888888888888893</v>
      </c>
      <c r="G255" s="72">
        <f t="shared" si="97"/>
        <v>0</v>
      </c>
      <c r="H255" s="72">
        <f t="shared" si="98"/>
        <v>875.1549965824928</v>
      </c>
      <c r="I255" s="72">
        <f t="shared" si="103"/>
        <v>0</v>
      </c>
      <c r="J255" s="72">
        <f t="shared" si="94"/>
        <v>8.7766540132887347E-3</v>
      </c>
      <c r="K255" s="72">
        <f t="shared" si="95"/>
        <v>8.7766492760998158E-3</v>
      </c>
      <c r="L255" s="72">
        <f t="shared" si="100"/>
        <v>8.7766540132887347E-3</v>
      </c>
      <c r="M255" s="72">
        <f t="shared" si="101"/>
        <v>8.7766540132887347E-3</v>
      </c>
      <c r="N255" s="72">
        <f t="shared" si="99"/>
        <v>8.7766492760998158E-3</v>
      </c>
      <c r="O255" s="72">
        <f t="shared" si="102"/>
        <v>8.7766540132887347E-3</v>
      </c>
    </row>
    <row r="256" spans="1:15">
      <c r="A256" s="70">
        <v>22.299999999993801</v>
      </c>
      <c r="B256" s="72">
        <f t="shared" si="21"/>
        <v>8.8888888888888893</v>
      </c>
      <c r="C256" s="72">
        <f t="shared" si="92"/>
        <v>0</v>
      </c>
      <c r="D256" s="72">
        <f t="shared" si="93"/>
        <v>875.1549965824928</v>
      </c>
      <c r="E256" s="72">
        <f t="shared" si="96"/>
        <v>0</v>
      </c>
      <c r="F256" s="72">
        <f>IF(G256=G257,($H$23-G256*$H$22)/$H$21,A256)</f>
        <v>8.8888888888888893</v>
      </c>
      <c r="G256" s="72">
        <f t="shared" si="97"/>
        <v>0</v>
      </c>
      <c r="H256" s="72">
        <f t="shared" si="98"/>
        <v>875.1549965824928</v>
      </c>
      <c r="I256" s="72">
        <f t="shared" si="103"/>
        <v>0</v>
      </c>
      <c r="J256" s="72">
        <f t="shared" si="94"/>
        <v>8.3138678811852454E-3</v>
      </c>
      <c r="K256" s="72">
        <f t="shared" si="95"/>
        <v>8.3138633611843944E-3</v>
      </c>
      <c r="L256" s="72">
        <f t="shared" si="100"/>
        <v>8.3138678811852454E-3</v>
      </c>
      <c r="M256" s="72">
        <f t="shared" si="101"/>
        <v>8.3138678811852454E-3</v>
      </c>
      <c r="N256" s="72">
        <f t="shared" si="99"/>
        <v>8.3138633611843944E-3</v>
      </c>
      <c r="O256" s="72">
        <f t="shared" si="102"/>
        <v>8.3138678811852454E-3</v>
      </c>
    </row>
    <row r="257" spans="1:15">
      <c r="A257" s="70">
        <v>22.3999999999937</v>
      </c>
      <c r="B257" s="72">
        <f t="shared" si="91"/>
        <v>8.8888888888888893</v>
      </c>
      <c r="C257" s="72">
        <f t="shared" si="92"/>
        <v>0</v>
      </c>
      <c r="D257" s="72">
        <f t="shared" si="93"/>
        <v>875.1549965824928</v>
      </c>
      <c r="E257" s="72">
        <f t="shared" si="96"/>
        <v>0</v>
      </c>
      <c r="F257" s="72">
        <f>IF(G257=G455,($H$23-G257*$H$22)/$H$21,A257)</f>
        <v>8.8888888888888893</v>
      </c>
      <c r="G257" s="72">
        <f t="shared" si="97"/>
        <v>0</v>
      </c>
      <c r="H257" s="72">
        <f t="shared" si="98"/>
        <v>875.1549965824928</v>
      </c>
      <c r="I257" s="72">
        <f t="shared" si="103"/>
        <v>0</v>
      </c>
      <c r="J257" s="72">
        <f t="shared" si="94"/>
        <v>7.872364974603965E-3</v>
      </c>
      <c r="K257" s="72">
        <f t="shared" si="95"/>
        <v>7.8723606631311161E-3</v>
      </c>
      <c r="L257" s="72">
        <f t="shared" si="100"/>
        <v>7.872364974603965E-3</v>
      </c>
      <c r="M257" s="72">
        <f t="shared" si="101"/>
        <v>7.872364974603965E-3</v>
      </c>
      <c r="N257" s="72">
        <f t="shared" si="99"/>
        <v>7.8723606631311161E-3</v>
      </c>
      <c r="O257" s="72">
        <f t="shared" si="102"/>
        <v>7.872364974603965E-3</v>
      </c>
    </row>
    <row r="258" spans="1:15">
      <c r="A258" s="70">
        <v>22.499999999993602</v>
      </c>
      <c r="B258" s="72">
        <f t="shared" si="21"/>
        <v>8.8888888888888893</v>
      </c>
      <c r="C258" s="72">
        <f t="shared" si="92"/>
        <v>0</v>
      </c>
      <c r="D258" s="72">
        <f t="shared" si="93"/>
        <v>875.1549965824928</v>
      </c>
      <c r="E258" s="72">
        <f t="shared" si="96"/>
        <v>0</v>
      </c>
      <c r="F258" s="72">
        <f>IF(G258=G259,($H$23-G258*$H$22)/$H$21,A258)</f>
        <v>8.8888888888888893</v>
      </c>
      <c r="G258" s="72">
        <f t="shared" si="97"/>
        <v>0</v>
      </c>
      <c r="H258" s="72">
        <f t="shared" si="98"/>
        <v>875.1549965824928</v>
      </c>
      <c r="I258" s="72">
        <f t="shared" si="103"/>
        <v>0</v>
      </c>
      <c r="J258" s="72">
        <f t="shared" si="94"/>
        <v>7.4512945649285395E-3</v>
      </c>
      <c r="K258" s="72">
        <f t="shared" si="95"/>
        <v>7.4512904536274639E-3</v>
      </c>
      <c r="L258" s="72">
        <f t="shared" si="100"/>
        <v>7.4512945649285395E-3</v>
      </c>
      <c r="M258" s="72">
        <f t="shared" si="101"/>
        <v>7.4512945649285395E-3</v>
      </c>
      <c r="N258" s="72">
        <f t="shared" si="99"/>
        <v>7.4512904536274639E-3</v>
      </c>
      <c r="O258" s="72">
        <f t="shared" si="102"/>
        <v>7.4512945649285395E-3</v>
      </c>
    </row>
    <row r="259" spans="1:15">
      <c r="A259" s="70">
        <v>22.5999999999935</v>
      </c>
      <c r="B259" s="72">
        <f t="shared" ref="B259:B307" si="104">IF(C259=C457,($D$23-C259*$D$22)/$D$21,A259)</f>
        <v>8.8888888888888893</v>
      </c>
      <c r="C259" s="72">
        <f t="shared" si="92"/>
        <v>0</v>
      </c>
      <c r="D259" s="72">
        <f t="shared" si="93"/>
        <v>875.1549965824928</v>
      </c>
      <c r="E259" s="72">
        <f t="shared" si="96"/>
        <v>0</v>
      </c>
      <c r="F259" s="72">
        <f>IF(G259=G457,($H$23-G259*$H$22)/$H$21,A259)</f>
        <v>8.8888888888888893</v>
      </c>
      <c r="G259" s="72">
        <f t="shared" si="97"/>
        <v>0</v>
      </c>
      <c r="H259" s="72">
        <f t="shared" si="98"/>
        <v>875.1549965824928</v>
      </c>
      <c r="I259" s="72">
        <f t="shared" si="103"/>
        <v>0</v>
      </c>
      <c r="J259" s="72">
        <f t="shared" si="94"/>
        <v>7.0498358749205708E-3</v>
      </c>
      <c r="K259" s="72">
        <f t="shared" si="95"/>
        <v>7.0498319557301351E-3</v>
      </c>
      <c r="L259" s="72">
        <f t="shared" si="100"/>
        <v>7.0498358749205708E-3</v>
      </c>
      <c r="M259" s="72">
        <f t="shared" si="101"/>
        <v>7.0498358749205708E-3</v>
      </c>
      <c r="N259" s="72">
        <f t="shared" si="99"/>
        <v>7.0498319557301351E-3</v>
      </c>
      <c r="O259" s="72">
        <f t="shared" si="102"/>
        <v>7.0498358749205708E-3</v>
      </c>
    </row>
    <row r="260" spans="1:15">
      <c r="A260" s="70">
        <v>22.699999999993398</v>
      </c>
      <c r="B260" s="72">
        <f t="shared" si="21"/>
        <v>8.8888888888888893</v>
      </c>
      <c r="C260" s="72">
        <f t="shared" ref="C260:C308" si="105">IF((D$23-D$21*A260)/D$22&lt;0,0,(D$23-D$21*A260)/D$22)</f>
        <v>0</v>
      </c>
      <c r="D260" s="72">
        <f t="shared" ref="D260:D308" si="106">IF(C260&lt;0,0,((C260+0.00000000001)^G$13+D$16*(B260+0.00000000001)^G$13)^(1/G$13))</f>
        <v>875.1549965824928</v>
      </c>
      <c r="E260" s="72">
        <f t="shared" si="96"/>
        <v>0</v>
      </c>
      <c r="F260" s="72">
        <f>IF(G260=G261,($H$23-G260*$H$22)/$H$21,A260)</f>
        <v>8.8888888888888893</v>
      </c>
      <c r="G260" s="72">
        <f t="shared" si="97"/>
        <v>0</v>
      </c>
      <c r="H260" s="72">
        <f t="shared" si="98"/>
        <v>875.1549965824928</v>
      </c>
      <c r="I260" s="72">
        <f t="shared" si="103"/>
        <v>0</v>
      </c>
      <c r="J260" s="72">
        <f t="shared" ref="J260:J308" si="107">IF((D$28^G$13-D$16*A260^G$13)^(1/G$13)&gt;J259,J259,(D$28^G$13-D$16*A260^G$13)^(1/G$13))</f>
        <v>6.6671971071804803E-3</v>
      </c>
      <c r="K260" s="72">
        <f t="shared" ref="K260:K308" si="108">IF(D$28^G$13-D$16*(A260+0.000001)^G$13&lt;0,1000,(D$28^G$13-D$16*(A260+0.000001)^G$13)^(1/G$13))</f>
        <v>6.6671933723244717E-3</v>
      </c>
      <c r="L260" s="72">
        <f t="shared" si="100"/>
        <v>6.6671971071804803E-3</v>
      </c>
      <c r="M260" s="72">
        <f t="shared" si="101"/>
        <v>6.6671971071804803E-3</v>
      </c>
      <c r="N260" s="72">
        <f t="shared" si="99"/>
        <v>6.6671933723244717E-3</v>
      </c>
      <c r="O260" s="72">
        <f t="shared" si="102"/>
        <v>6.6671971071804803E-3</v>
      </c>
    </row>
    <row r="261" spans="1:15">
      <c r="A261" s="70">
        <v>22.7999999999933</v>
      </c>
      <c r="B261" s="72">
        <f t="shared" si="104"/>
        <v>8.8888888888888893</v>
      </c>
      <c r="C261" s="72">
        <f t="shared" si="105"/>
        <v>0</v>
      </c>
      <c r="D261" s="72">
        <f t="shared" si="106"/>
        <v>875.1549965824928</v>
      </c>
      <c r="E261" s="72">
        <f t="shared" si="96"/>
        <v>0</v>
      </c>
      <c r="F261" s="72">
        <f>IF(G261=G459,($H$23-G261*$H$22)/$H$21,A261)</f>
        <v>8.8888888888888893</v>
      </c>
      <c r="G261" s="72">
        <f t="shared" si="97"/>
        <v>0</v>
      </c>
      <c r="H261" s="72">
        <f t="shared" si="98"/>
        <v>875.1549965824928</v>
      </c>
      <c r="I261" s="72">
        <f t="shared" si="103"/>
        <v>0</v>
      </c>
      <c r="J261" s="72">
        <f t="shared" si="107"/>
        <v>6.3026145039414665E-3</v>
      </c>
      <c r="K261" s="72">
        <f t="shared" si="108"/>
        <v>6.3026109459195321E-3</v>
      </c>
      <c r="L261" s="72">
        <f t="shared" si="100"/>
        <v>6.3026145039414665E-3</v>
      </c>
      <c r="M261" s="72">
        <f t="shared" si="101"/>
        <v>6.3026145039414665E-3</v>
      </c>
      <c r="N261" s="72">
        <f t="shared" si="99"/>
        <v>6.3026109459195321E-3</v>
      </c>
      <c r="O261" s="72">
        <f t="shared" si="102"/>
        <v>6.3026145039414665E-3</v>
      </c>
    </row>
    <row r="262" spans="1:15">
      <c r="A262" s="70">
        <v>22.899999999993199</v>
      </c>
      <c r="B262" s="72">
        <f t="shared" si="21"/>
        <v>8.8888888888888893</v>
      </c>
      <c r="C262" s="72">
        <f t="shared" si="105"/>
        <v>0</v>
      </c>
      <c r="D262" s="72">
        <f t="shared" si="106"/>
        <v>875.1549965824928</v>
      </c>
      <c r="E262" s="72">
        <f t="shared" si="96"/>
        <v>0</v>
      </c>
      <c r="F262" s="72">
        <f>IF(G262=G263,($H$23-G262*$H$22)/$H$21,A262)</f>
        <v>8.8888888888888893</v>
      </c>
      <c r="G262" s="72">
        <f t="shared" si="97"/>
        <v>0</v>
      </c>
      <c r="H262" s="72">
        <f t="shared" si="98"/>
        <v>875.1549965824928</v>
      </c>
      <c r="I262" s="72">
        <f t="shared" si="103"/>
        <v>0</v>
      </c>
      <c r="J262" s="72">
        <f t="shared" si="107"/>
        <v>5.9553514371245035E-3</v>
      </c>
      <c r="K262" s="72">
        <f t="shared" si="108"/>
        <v>5.9553480487029228E-3</v>
      </c>
      <c r="L262" s="72">
        <f t="shared" si="100"/>
        <v>5.9553514371245035E-3</v>
      </c>
      <c r="M262" s="72">
        <f t="shared" si="101"/>
        <v>5.9553514371245035E-3</v>
      </c>
      <c r="N262" s="72">
        <f t="shared" si="99"/>
        <v>5.9553480487029228E-3</v>
      </c>
      <c r="O262" s="72">
        <f t="shared" si="102"/>
        <v>5.9553514371245035E-3</v>
      </c>
    </row>
    <row r="263" spans="1:15">
      <c r="A263" s="70">
        <v>22.999999999993101</v>
      </c>
      <c r="B263" s="72">
        <f t="shared" si="104"/>
        <v>8.8888888888888893</v>
      </c>
      <c r="C263" s="72">
        <f t="shared" si="105"/>
        <v>0</v>
      </c>
      <c r="D263" s="72">
        <f t="shared" si="106"/>
        <v>875.1549965824928</v>
      </c>
      <c r="E263" s="72">
        <f t="shared" si="96"/>
        <v>0</v>
      </c>
      <c r="F263" s="72">
        <f>IF(G263=G461,($H$23-G263*$H$22)/$H$21,A263)</f>
        <v>8.8888888888888893</v>
      </c>
      <c r="G263" s="72">
        <f t="shared" si="97"/>
        <v>0</v>
      </c>
      <c r="H263" s="72">
        <f t="shared" si="98"/>
        <v>875.1549965824928</v>
      </c>
      <c r="I263" s="72">
        <f t="shared" si="103"/>
        <v>0</v>
      </c>
      <c r="J263" s="72">
        <f t="shared" si="107"/>
        <v>5.624697527623913E-3</v>
      </c>
      <c r="K263" s="72">
        <f t="shared" si="108"/>
        <v>5.6246943018273959E-3</v>
      </c>
      <c r="L263" s="72">
        <f t="shared" si="100"/>
        <v>5.624697527623913E-3</v>
      </c>
      <c r="M263" s="72">
        <f t="shared" si="101"/>
        <v>5.624697527623913E-3</v>
      </c>
      <c r="N263" s="72">
        <f t="shared" si="99"/>
        <v>5.6246943018273959E-3</v>
      </c>
      <c r="O263" s="72">
        <f t="shared" si="102"/>
        <v>5.624697527623913E-3</v>
      </c>
    </row>
    <row r="264" spans="1:15">
      <c r="A264" s="70">
        <v>23.099999999992999</v>
      </c>
      <c r="B264" s="72">
        <f t="shared" si="21"/>
        <v>8.8888888888888893</v>
      </c>
      <c r="C264" s="72">
        <f t="shared" si="105"/>
        <v>0</v>
      </c>
      <c r="D264" s="72">
        <f t="shared" si="106"/>
        <v>875.1549965824928</v>
      </c>
      <c r="E264" s="72">
        <f t="shared" si="96"/>
        <v>0</v>
      </c>
      <c r="F264" s="72">
        <f>IF(G264=G265,($H$23-G264*$H$22)/$H$21,A264)</f>
        <v>8.8888888888888893</v>
      </c>
      <c r="G264" s="72">
        <f t="shared" si="97"/>
        <v>0</v>
      </c>
      <c r="H264" s="72">
        <f t="shared" si="98"/>
        <v>875.1549965824928</v>
      </c>
      <c r="I264" s="72">
        <f t="shared" si="103"/>
        <v>0</v>
      </c>
      <c r="J264" s="72">
        <f t="shared" si="107"/>
        <v>5.3099677928279574E-3</v>
      </c>
      <c r="K264" s="72">
        <f t="shared" si="108"/>
        <v>5.3099647229307755E-3</v>
      </c>
      <c r="L264" s="72">
        <f t="shared" si="100"/>
        <v>5.3099677928279574E-3</v>
      </c>
      <c r="M264" s="72">
        <f t="shared" si="101"/>
        <v>5.3099677928279574E-3</v>
      </c>
      <c r="N264" s="72">
        <f t="shared" si="99"/>
        <v>5.3099647229307755E-3</v>
      </c>
      <c r="O264" s="72">
        <f t="shared" si="102"/>
        <v>5.3099677928279574E-3</v>
      </c>
    </row>
    <row r="265" spans="1:15">
      <c r="A265" s="70">
        <v>23.199999999992901</v>
      </c>
      <c r="B265" s="72">
        <f t="shared" si="104"/>
        <v>8.8888888888888893</v>
      </c>
      <c r="C265" s="72">
        <f t="shared" si="105"/>
        <v>0</v>
      </c>
      <c r="D265" s="72">
        <f t="shared" si="106"/>
        <v>875.1549965824928</v>
      </c>
      <c r="E265" s="72">
        <f t="shared" si="96"/>
        <v>0</v>
      </c>
      <c r="F265" s="72">
        <f>IF(G265=G463,($H$23-G265*$H$22)/$H$21,A265)</f>
        <v>8.8888888888888893</v>
      </c>
      <c r="G265" s="72">
        <f t="shared" si="97"/>
        <v>0</v>
      </c>
      <c r="H265" s="72">
        <f t="shared" si="98"/>
        <v>875.1549965824928</v>
      </c>
      <c r="I265" s="72">
        <f t="shared" si="103"/>
        <v>0</v>
      </c>
      <c r="J265" s="72">
        <f t="shared" si="107"/>
        <v>5.0105018214170764E-3</v>
      </c>
      <c r="K265" s="72">
        <f t="shared" si="108"/>
        <v>5.0104989009353805E-3</v>
      </c>
      <c r="L265" s="72">
        <f t="shared" si="100"/>
        <v>5.0105018214170764E-3</v>
      </c>
      <c r="M265" s="72">
        <f t="shared" si="101"/>
        <v>5.0105018214170764E-3</v>
      </c>
      <c r="N265" s="72">
        <f t="shared" si="99"/>
        <v>5.0104989009353805E-3</v>
      </c>
      <c r="O265" s="72">
        <f t="shared" si="102"/>
        <v>5.0105018214170764E-3</v>
      </c>
    </row>
    <row r="266" spans="1:15">
      <c r="A266" s="70">
        <v>23.299999999992799</v>
      </c>
      <c r="B266" s="72">
        <f t="shared" si="21"/>
        <v>8.8888888888888893</v>
      </c>
      <c r="C266" s="72">
        <f t="shared" si="105"/>
        <v>0</v>
      </c>
      <c r="D266" s="72">
        <f t="shared" si="106"/>
        <v>875.1549965824928</v>
      </c>
      <c r="E266" s="72">
        <f t="shared" si="96"/>
        <v>0</v>
      </c>
      <c r="F266" s="72">
        <f>IF(G266=G267,($H$23-G266*$H$22)/$H$21,A266)</f>
        <v>8.8888888888888893</v>
      </c>
      <c r="G266" s="72">
        <f t="shared" si="97"/>
        <v>0</v>
      </c>
      <c r="H266" s="72">
        <f t="shared" si="98"/>
        <v>875.1549965824928</v>
      </c>
      <c r="I266" s="72">
        <f t="shared" si="103"/>
        <v>0</v>
      </c>
      <c r="J266" s="72">
        <f t="shared" si="107"/>
        <v>4.7256629745189137E-3</v>
      </c>
      <c r="K266" s="72">
        <f t="shared" si="108"/>
        <v>4.7256601972025429E-3</v>
      </c>
      <c r="L266" s="72">
        <f t="shared" si="100"/>
        <v>4.7256629745189137E-3</v>
      </c>
      <c r="M266" s="72">
        <f t="shared" si="101"/>
        <v>4.7256629745189137E-3</v>
      </c>
      <c r="N266" s="72">
        <f t="shared" si="99"/>
        <v>4.7256601972025429E-3</v>
      </c>
      <c r="O266" s="72">
        <f t="shared" si="102"/>
        <v>4.7256629745189137E-3</v>
      </c>
    </row>
    <row r="267" spans="1:15">
      <c r="A267" s="70">
        <v>23.399999999992701</v>
      </c>
      <c r="B267" s="72">
        <f t="shared" si="104"/>
        <v>8.8888888888888893</v>
      </c>
      <c r="C267" s="72">
        <f t="shared" si="105"/>
        <v>0</v>
      </c>
      <c r="D267" s="72">
        <f t="shared" si="106"/>
        <v>875.1549965824928</v>
      </c>
      <c r="E267" s="72">
        <f t="shared" si="96"/>
        <v>0</v>
      </c>
      <c r="F267" s="72">
        <f>IF(G267=G465,($H$23-G267*$H$22)/$H$21,A267)</f>
        <v>8.8888888888888893</v>
      </c>
      <c r="G267" s="72">
        <f t="shared" si="97"/>
        <v>0</v>
      </c>
      <c r="H267" s="72">
        <f t="shared" si="98"/>
        <v>875.1549965824928</v>
      </c>
      <c r="I267" s="72">
        <f t="shared" si="103"/>
        <v>0</v>
      </c>
      <c r="J267" s="72">
        <f t="shared" si="107"/>
        <v>4.4548376123288861E-3</v>
      </c>
      <c r="K267" s="72">
        <f t="shared" si="108"/>
        <v>4.4548349721538621E-3</v>
      </c>
      <c r="L267" s="72">
        <f t="shared" si="100"/>
        <v>4.4548376123288861E-3</v>
      </c>
      <c r="M267" s="72">
        <f t="shared" si="101"/>
        <v>4.4548376123288861E-3</v>
      </c>
      <c r="N267" s="72">
        <f t="shared" si="99"/>
        <v>4.4548349721538621E-3</v>
      </c>
      <c r="O267" s="72">
        <f t="shared" si="102"/>
        <v>4.4548376123288861E-3</v>
      </c>
    </row>
    <row r="268" spans="1:15">
      <c r="A268" s="70">
        <v>23.4999999999926</v>
      </c>
      <c r="B268" s="72">
        <f t="shared" si="21"/>
        <v>8.8888888888888893</v>
      </c>
      <c r="C268" s="72">
        <f t="shared" si="105"/>
        <v>0</v>
      </c>
      <c r="D268" s="72">
        <f t="shared" si="106"/>
        <v>875.1549965824928</v>
      </c>
      <c r="E268" s="72">
        <f t="shared" si="96"/>
        <v>0</v>
      </c>
      <c r="F268" s="72">
        <f>IF(G268=G269,($H$23-G268*$H$22)/$H$21,A268)</f>
        <v>8.8888888888888893</v>
      </c>
      <c r="G268" s="72">
        <f t="shared" si="97"/>
        <v>0</v>
      </c>
      <c r="H268" s="72">
        <f t="shared" si="98"/>
        <v>875.1549965824928</v>
      </c>
      <c r="I268" s="72">
        <f t="shared" si="103"/>
        <v>0</v>
      </c>
      <c r="J268" s="72">
        <f t="shared" si="107"/>
        <v>4.1974343453431298E-3</v>
      </c>
      <c r="K268" s="72">
        <f t="shared" si="108"/>
        <v>4.1974318365044115E-3</v>
      </c>
      <c r="L268" s="72">
        <f t="shared" si="100"/>
        <v>4.1974343453431298E-3</v>
      </c>
      <c r="M268" s="72">
        <f t="shared" si="101"/>
        <v>4.1974343453431298E-3</v>
      </c>
      <c r="N268" s="72">
        <f t="shared" si="99"/>
        <v>4.1974318365044115E-3</v>
      </c>
      <c r="O268" s="72">
        <f t="shared" si="102"/>
        <v>4.1974343453431298E-3</v>
      </c>
    </row>
    <row r="269" spans="1:15">
      <c r="A269" s="70">
        <v>23.599999999992502</v>
      </c>
      <c r="B269" s="72">
        <f t="shared" si="104"/>
        <v>8.8888888888888893</v>
      </c>
      <c r="C269" s="72">
        <f t="shared" si="105"/>
        <v>0</v>
      </c>
      <c r="D269" s="72">
        <f t="shared" si="106"/>
        <v>875.1549965824928</v>
      </c>
      <c r="E269" s="72">
        <f t="shared" si="96"/>
        <v>0</v>
      </c>
      <c r="F269" s="72">
        <f>IF(G269=G467,($H$23-G269*$H$22)/$H$21,A269)</f>
        <v>8.8888888888888893</v>
      </c>
      <c r="G269" s="72">
        <f t="shared" si="97"/>
        <v>0</v>
      </c>
      <c r="H269" s="72">
        <f t="shared" si="98"/>
        <v>875.1549965824928</v>
      </c>
      <c r="I269" s="72">
        <f t="shared" si="103"/>
        <v>0</v>
      </c>
      <c r="J269" s="72">
        <f t="shared" si="107"/>
        <v>3.9528833093760455E-3</v>
      </c>
      <c r="K269" s="72">
        <f t="shared" si="108"/>
        <v>3.9528809262802866E-3</v>
      </c>
      <c r="L269" s="72">
        <f t="shared" si="100"/>
        <v>3.9528833093760455E-3</v>
      </c>
      <c r="M269" s="72">
        <f t="shared" si="101"/>
        <v>3.9528833093760455E-3</v>
      </c>
      <c r="N269" s="72">
        <f t="shared" si="99"/>
        <v>3.9528809262802866E-3</v>
      </c>
      <c r="O269" s="72">
        <f t="shared" si="102"/>
        <v>3.9528833093760455E-3</v>
      </c>
    </row>
    <row r="270" spans="1:15">
      <c r="A270" s="70">
        <v>23.6999999999924</v>
      </c>
      <c r="B270" s="72">
        <f t="shared" si="21"/>
        <v>8.8888888888888893</v>
      </c>
      <c r="C270" s="72">
        <f t="shared" si="105"/>
        <v>0</v>
      </c>
      <c r="D270" s="72">
        <f t="shared" si="106"/>
        <v>875.1549965824928</v>
      </c>
      <c r="E270" s="72">
        <f t="shared" si="96"/>
        <v>0</v>
      </c>
      <c r="F270" s="72">
        <f>IF(G270=G271,($H$23-G270*$H$22)/$H$21,A270)</f>
        <v>8.8888888888888893</v>
      </c>
      <c r="G270" s="72">
        <f t="shared" si="97"/>
        <v>0</v>
      </c>
      <c r="H270" s="72">
        <f t="shared" si="98"/>
        <v>875.1549965824928</v>
      </c>
      <c r="I270" s="72">
        <f t="shared" si="103"/>
        <v>0</v>
      </c>
      <c r="J270" s="72">
        <f t="shared" si="107"/>
        <v>3.7206354635690932E-3</v>
      </c>
      <c r="K270" s="72">
        <f t="shared" si="108"/>
        <v>3.7206332008277482E-3</v>
      </c>
      <c r="L270" s="72">
        <f t="shared" si="100"/>
        <v>3.7206354635690932E-3</v>
      </c>
      <c r="M270" s="72">
        <f t="shared" si="101"/>
        <v>3.7206354635690932E-3</v>
      </c>
      <c r="N270" s="72">
        <f t="shared" si="99"/>
        <v>3.7206332008277482E-3</v>
      </c>
      <c r="O270" s="72">
        <f t="shared" si="102"/>
        <v>3.7206354635690932E-3</v>
      </c>
    </row>
    <row r="271" spans="1:15">
      <c r="A271" s="70">
        <v>23.799999999992298</v>
      </c>
      <c r="B271" s="72">
        <f t="shared" si="104"/>
        <v>8.8888888888888893</v>
      </c>
      <c r="C271" s="72">
        <f t="shared" si="105"/>
        <v>0</v>
      </c>
      <c r="D271" s="72">
        <f t="shared" si="106"/>
        <v>875.1549965824928</v>
      </c>
      <c r="E271" s="72">
        <f t="shared" si="96"/>
        <v>0</v>
      </c>
      <c r="F271" s="72">
        <f>IF(G271=G469,($H$23-G271*$H$22)/$H$21,A271)</f>
        <v>8.8888888888888893</v>
      </c>
      <c r="G271" s="72">
        <f t="shared" si="97"/>
        <v>0</v>
      </c>
      <c r="H271" s="72">
        <f t="shared" si="98"/>
        <v>875.1549965824928</v>
      </c>
      <c r="I271" s="72">
        <f t="shared" si="103"/>
        <v>0</v>
      </c>
      <c r="J271" s="72">
        <f t="shared" si="107"/>
        <v>3.5001619106230447E-3</v>
      </c>
      <c r="K271" s="72">
        <f t="shared" si="108"/>
        <v>3.5001597630455457E-3</v>
      </c>
      <c r="L271" s="72">
        <f t="shared" si="100"/>
        <v>3.5001619106230447E-3</v>
      </c>
      <c r="M271" s="72">
        <f t="shared" si="101"/>
        <v>3.5001619106230447E-3</v>
      </c>
      <c r="N271" s="72">
        <f t="shared" si="99"/>
        <v>3.5001597630455457E-3</v>
      </c>
      <c r="O271" s="72">
        <f t="shared" si="102"/>
        <v>3.5001619106230447E-3</v>
      </c>
    </row>
    <row r="272" spans="1:15">
      <c r="A272" s="70">
        <v>23.8999999999922</v>
      </c>
      <c r="B272" s="72">
        <f t="shared" si="21"/>
        <v>8.8888888888888893</v>
      </c>
      <c r="C272" s="72">
        <f t="shared" si="105"/>
        <v>0</v>
      </c>
      <c r="D272" s="72">
        <f t="shared" si="106"/>
        <v>875.1549965824928</v>
      </c>
      <c r="E272" s="72">
        <f t="shared" si="96"/>
        <v>0</v>
      </c>
      <c r="F272" s="72">
        <f>IF(G272=G273,($H$23-G272*$H$22)/$H$21,A272)</f>
        <v>8.8888888888888893</v>
      </c>
      <c r="G272" s="72">
        <f t="shared" si="97"/>
        <v>0</v>
      </c>
      <c r="H272" s="72">
        <f t="shared" si="98"/>
        <v>875.1549965824928</v>
      </c>
      <c r="I272" s="72">
        <f t="shared" si="103"/>
        <v>0</v>
      </c>
      <c r="J272" s="72">
        <f t="shared" si="107"/>
        <v>3.2909532385156323E-3</v>
      </c>
      <c r="K272" s="72">
        <f t="shared" si="108"/>
        <v>3.2909512011032186E-3</v>
      </c>
      <c r="L272" s="72">
        <f t="shared" si="100"/>
        <v>3.2909532385156323E-3</v>
      </c>
      <c r="M272" s="72">
        <f t="shared" si="101"/>
        <v>3.2909532385156323E-3</v>
      </c>
      <c r="N272" s="72">
        <f t="shared" si="99"/>
        <v>3.2909512011032186E-3</v>
      </c>
      <c r="O272" s="72">
        <f t="shared" si="102"/>
        <v>3.2909532385156323E-3</v>
      </c>
    </row>
    <row r="273" spans="1:15">
      <c r="A273" s="70">
        <v>23.999999999992099</v>
      </c>
      <c r="B273" s="72">
        <f t="shared" si="104"/>
        <v>8.8888888888888893</v>
      </c>
      <c r="C273" s="72">
        <f t="shared" si="105"/>
        <v>0</v>
      </c>
      <c r="D273" s="72">
        <f t="shared" si="106"/>
        <v>875.1549965824928</v>
      </c>
      <c r="E273" s="72">
        <f t="shared" si="96"/>
        <v>0</v>
      </c>
      <c r="F273" s="72">
        <f>IF(G273=G471,($H$23-G273*$H$22)/$H$21,A273)</f>
        <v>8.8888888888888893</v>
      </c>
      <c r="G273" s="72">
        <f t="shared" si="97"/>
        <v>0</v>
      </c>
      <c r="H273" s="72">
        <f t="shared" si="98"/>
        <v>875.1549965824928</v>
      </c>
      <c r="I273" s="72">
        <f t="shared" si="103"/>
        <v>0</v>
      </c>
      <c r="J273" s="72">
        <f t="shared" si="107"/>
        <v>3.0925188829915465E-3</v>
      </c>
      <c r="K273" s="72">
        <f t="shared" si="108"/>
        <v>3.0925169509307083E-3</v>
      </c>
      <c r="L273" s="72">
        <f t="shared" si="100"/>
        <v>3.0925188829915465E-3</v>
      </c>
      <c r="M273" s="72">
        <f t="shared" si="101"/>
        <v>3.0925188829915465E-3</v>
      </c>
      <c r="N273" s="72">
        <f t="shared" si="99"/>
        <v>3.0925169509307083E-3</v>
      </c>
      <c r="O273" s="72">
        <f t="shared" si="102"/>
        <v>3.0925188829915465E-3</v>
      </c>
    </row>
    <row r="274" spans="1:15">
      <c r="A274" s="70">
        <v>24.099999999992001</v>
      </c>
      <c r="B274" s="72">
        <f t="shared" si="21"/>
        <v>8.8888888888888893</v>
      </c>
      <c r="C274" s="72">
        <f t="shared" si="105"/>
        <v>0</v>
      </c>
      <c r="D274" s="72">
        <f t="shared" si="106"/>
        <v>875.1549965824928</v>
      </c>
      <c r="E274" s="72">
        <f t="shared" si="96"/>
        <v>0</v>
      </c>
      <c r="F274" s="72">
        <f>IF(G274=G275,($H$23-G274*$H$22)/$H$21,A274)</f>
        <v>8.8888888888888893</v>
      </c>
      <c r="G274" s="72">
        <f t="shared" si="97"/>
        <v>0</v>
      </c>
      <c r="H274" s="72">
        <f t="shared" si="98"/>
        <v>875.1549965824928</v>
      </c>
      <c r="I274" s="72">
        <f t="shared" si="103"/>
        <v>0</v>
      </c>
      <c r="J274" s="72">
        <f t="shared" si="107"/>
        <v>2.9043865101380491E-3</v>
      </c>
      <c r="K274" s="72">
        <f t="shared" si="108"/>
        <v>2.9043846787946441E-3</v>
      </c>
      <c r="L274" s="72">
        <f t="shared" si="100"/>
        <v>2.9043865101380491E-3</v>
      </c>
      <c r="M274" s="72">
        <f t="shared" si="101"/>
        <v>2.9043865101380491E-3</v>
      </c>
      <c r="N274" s="72">
        <f t="shared" si="99"/>
        <v>2.9043846787946441E-3</v>
      </c>
      <c r="O274" s="72">
        <f t="shared" si="102"/>
        <v>2.9043865101380491E-3</v>
      </c>
    </row>
    <row r="275" spans="1:15">
      <c r="A275" s="70">
        <v>24.199999999991899</v>
      </c>
      <c r="B275" s="72">
        <f t="shared" si="104"/>
        <v>8.8888888888888893</v>
      </c>
      <c r="C275" s="72">
        <f t="shared" si="105"/>
        <v>0</v>
      </c>
      <c r="D275" s="72">
        <f t="shared" si="106"/>
        <v>875.1549965824928</v>
      </c>
      <c r="E275" s="72">
        <f t="shared" si="96"/>
        <v>0</v>
      </c>
      <c r="F275" s="72">
        <f>IF(G275=G473,($H$23-G275*$H$22)/$H$21,A275)</f>
        <v>8.8888888888888893</v>
      </c>
      <c r="G275" s="72">
        <f t="shared" si="97"/>
        <v>0</v>
      </c>
      <c r="H275" s="72">
        <f t="shared" si="98"/>
        <v>875.1549965824928</v>
      </c>
      <c r="I275" s="72">
        <f t="shared" si="103"/>
        <v>0</v>
      </c>
      <c r="J275" s="72">
        <f t="shared" si="107"/>
        <v>2.726101418383958E-3</v>
      </c>
      <c r="K275" s="72">
        <f t="shared" si="108"/>
        <v>2.726099683297162E-3</v>
      </c>
      <c r="L275" s="72">
        <f t="shared" si="100"/>
        <v>2.726101418383958E-3</v>
      </c>
      <c r="M275" s="72">
        <f t="shared" si="101"/>
        <v>2.726101418383958E-3</v>
      </c>
      <c r="N275" s="72">
        <f t="shared" si="99"/>
        <v>2.726099683297162E-3</v>
      </c>
      <c r="O275" s="72">
        <f t="shared" si="102"/>
        <v>2.726101418383958E-3</v>
      </c>
    </row>
    <row r="276" spans="1:15">
      <c r="A276" s="70">
        <v>24.299999999991801</v>
      </c>
      <c r="B276" s="72">
        <f t="shared" si="21"/>
        <v>8.8888888888888893</v>
      </c>
      <c r="C276" s="72">
        <f t="shared" si="105"/>
        <v>0</v>
      </c>
      <c r="D276" s="72">
        <f t="shared" si="106"/>
        <v>875.1549965824928</v>
      </c>
      <c r="E276" s="72">
        <f t="shared" si="96"/>
        <v>0</v>
      </c>
      <c r="F276" s="72">
        <f>IF(G276=G277,($H$23-G276*$H$22)/$H$21,A276)</f>
        <v>8.8888888888888893</v>
      </c>
      <c r="G276" s="72">
        <f t="shared" si="97"/>
        <v>0</v>
      </c>
      <c r="H276" s="72">
        <f t="shared" si="98"/>
        <v>875.1549965824928</v>
      </c>
      <c r="I276" s="72">
        <f t="shared" si="103"/>
        <v>0</v>
      </c>
      <c r="J276" s="72">
        <f t="shared" si="107"/>
        <v>2.5572259592818417E-3</v>
      </c>
      <c r="K276" s="72">
        <f t="shared" si="108"/>
        <v>2.5572243161585437E-3</v>
      </c>
      <c r="L276" s="72">
        <f t="shared" si="100"/>
        <v>2.5572259592818417E-3</v>
      </c>
      <c r="M276" s="72">
        <f t="shared" si="101"/>
        <v>2.5572259592818417E-3</v>
      </c>
      <c r="N276" s="72">
        <f t="shared" si="99"/>
        <v>2.5572243161585437E-3</v>
      </c>
      <c r="O276" s="72">
        <f t="shared" si="102"/>
        <v>2.5572259592818417E-3</v>
      </c>
    </row>
    <row r="277" spans="1:15">
      <c r="A277" s="70">
        <v>24.399999999991699</v>
      </c>
      <c r="B277" s="72">
        <f t="shared" si="104"/>
        <v>8.8888888888888893</v>
      </c>
      <c r="C277" s="72">
        <f t="shared" si="105"/>
        <v>0</v>
      </c>
      <c r="D277" s="72">
        <f t="shared" si="106"/>
        <v>875.1549965824928</v>
      </c>
      <c r="E277" s="72">
        <f t="shared" si="96"/>
        <v>0</v>
      </c>
      <c r="F277" s="72">
        <f>IF(G277=G475,($H$23-G277*$H$22)/$H$21,A277)</f>
        <v>8.8888888888888893</v>
      </c>
      <c r="G277" s="72">
        <f t="shared" si="97"/>
        <v>0</v>
      </c>
      <c r="H277" s="72">
        <f t="shared" si="98"/>
        <v>875.1549965824928</v>
      </c>
      <c r="I277" s="72">
        <f t="shared" si="103"/>
        <v>0</v>
      </c>
      <c r="J277" s="72">
        <f t="shared" si="107"/>
        <v>2.3973389764591195E-3</v>
      </c>
      <c r="K277" s="72">
        <f t="shared" si="108"/>
        <v>2.3973374211683691E-3</v>
      </c>
      <c r="L277" s="72">
        <f t="shared" si="100"/>
        <v>2.3973389764591195E-3</v>
      </c>
      <c r="M277" s="72">
        <f t="shared" si="101"/>
        <v>2.3973389764591195E-3</v>
      </c>
      <c r="N277" s="72">
        <f t="shared" si="99"/>
        <v>2.3973374211683691E-3</v>
      </c>
      <c r="O277" s="72">
        <f t="shared" si="102"/>
        <v>2.3973389764591195E-3</v>
      </c>
    </row>
    <row r="278" spans="1:15">
      <c r="A278" s="70">
        <v>24.499999999991601</v>
      </c>
      <c r="B278" s="72">
        <f t="shared" si="21"/>
        <v>8.8888888888888893</v>
      </c>
      <c r="C278" s="72">
        <f t="shared" si="105"/>
        <v>0</v>
      </c>
      <c r="D278" s="72">
        <f t="shared" si="106"/>
        <v>875.1549965824928</v>
      </c>
      <c r="E278" s="72">
        <f t="shared" si="96"/>
        <v>0</v>
      </c>
      <c r="F278" s="72">
        <f>IF(G278=G279,($H$23-G278*$H$22)/$H$21,A278)</f>
        <v>8.8888888888888893</v>
      </c>
      <c r="G278" s="72">
        <f t="shared" si="97"/>
        <v>0</v>
      </c>
      <c r="H278" s="72">
        <f t="shared" si="98"/>
        <v>875.1549965824928</v>
      </c>
      <c r="I278" s="72">
        <f t="shared" si="103"/>
        <v>0</v>
      </c>
      <c r="J278" s="72">
        <f t="shared" si="107"/>
        <v>2.2460352621413758E-3</v>
      </c>
      <c r="K278" s="72">
        <f t="shared" si="108"/>
        <v>2.2460337907091129E-3</v>
      </c>
      <c r="L278" s="72">
        <f t="shared" si="100"/>
        <v>2.2460352621413758E-3</v>
      </c>
      <c r="M278" s="72">
        <f t="shared" si="101"/>
        <v>2.2460352621413758E-3</v>
      </c>
      <c r="N278" s="72">
        <f t="shared" si="99"/>
        <v>2.2460337907091129E-3</v>
      </c>
      <c r="O278" s="72">
        <f t="shared" si="102"/>
        <v>2.2460352621413758E-3</v>
      </c>
    </row>
    <row r="279" spans="1:15">
      <c r="A279" s="70">
        <v>24.5999999999915</v>
      </c>
      <c r="B279" s="72">
        <f t="shared" si="104"/>
        <v>8.8888888888888893</v>
      </c>
      <c r="C279" s="72">
        <f t="shared" si="105"/>
        <v>0</v>
      </c>
      <c r="D279" s="72">
        <f t="shared" si="106"/>
        <v>875.1549965824928</v>
      </c>
      <c r="E279" s="72">
        <f t="shared" si="96"/>
        <v>0</v>
      </c>
      <c r="F279" s="72">
        <f>IF(G279=G477,($H$23-G279*$H$22)/$H$21,A279)</f>
        <v>8.8888888888888893</v>
      </c>
      <c r="G279" s="72">
        <f t="shared" si="97"/>
        <v>0</v>
      </c>
      <c r="H279" s="72">
        <f t="shared" si="98"/>
        <v>875.1549965824928</v>
      </c>
      <c r="I279" s="72">
        <f t="shared" si="103"/>
        <v>0</v>
      </c>
      <c r="J279" s="72">
        <f t="shared" si="107"/>
        <v>2.1029250306755115E-3</v>
      </c>
      <c r="K279" s="72">
        <f t="shared" si="108"/>
        <v>2.1029236392792138E-3</v>
      </c>
      <c r="L279" s="72">
        <f t="shared" si="100"/>
        <v>2.1029250306755115E-3</v>
      </c>
      <c r="M279" s="72">
        <f t="shared" si="101"/>
        <v>2.1029250306755115E-3</v>
      </c>
      <c r="N279" s="72">
        <f t="shared" si="99"/>
        <v>2.1029236392792138E-3</v>
      </c>
      <c r="O279" s="72">
        <f t="shared" si="102"/>
        <v>2.1029250306755115E-3</v>
      </c>
    </row>
    <row r="280" spans="1:15">
      <c r="A280" s="70">
        <v>24.699999999991402</v>
      </c>
      <c r="B280" s="72">
        <f t="shared" si="21"/>
        <v>8.8888888888888893</v>
      </c>
      <c r="C280" s="72">
        <f t="shared" si="105"/>
        <v>0</v>
      </c>
      <c r="D280" s="72">
        <f t="shared" si="106"/>
        <v>875.1549965824928</v>
      </c>
      <c r="E280" s="72">
        <f t="shared" si="96"/>
        <v>0</v>
      </c>
      <c r="F280" s="72">
        <f>IF(G280=G281,($H$23-G280*$H$22)/$H$21,A280)</f>
        <v>8.8888888888888893</v>
      </c>
      <c r="G280" s="72">
        <f t="shared" si="97"/>
        <v>0</v>
      </c>
      <c r="H280" s="72">
        <f t="shared" si="98"/>
        <v>875.1549965824928</v>
      </c>
      <c r="I280" s="72">
        <f t="shared" si="103"/>
        <v>0</v>
      </c>
      <c r="J280" s="72">
        <f t="shared" si="107"/>
        <v>1.9676334084985534E-3</v>
      </c>
      <c r="K280" s="72">
        <f t="shared" si="108"/>
        <v>1.9676320934624608E-3</v>
      </c>
      <c r="L280" s="72">
        <f t="shared" si="100"/>
        <v>1.9676334084985534E-3</v>
      </c>
      <c r="M280" s="72">
        <f t="shared" si="101"/>
        <v>1.9676334084985534E-3</v>
      </c>
      <c r="N280" s="72">
        <f t="shared" si="99"/>
        <v>1.9676320934624608E-3</v>
      </c>
      <c r="O280" s="72">
        <f t="shared" si="102"/>
        <v>1.9676334084985534E-3</v>
      </c>
    </row>
    <row r="281" spans="1:15">
      <c r="A281" s="70">
        <v>24.7999999999913</v>
      </c>
      <c r="B281" s="72">
        <f t="shared" si="104"/>
        <v>8.8888888888888893</v>
      </c>
      <c r="C281" s="72">
        <f t="shared" si="105"/>
        <v>0</v>
      </c>
      <c r="D281" s="72">
        <f t="shared" si="106"/>
        <v>875.1549965824928</v>
      </c>
      <c r="E281" s="72">
        <f t="shared" si="96"/>
        <v>0</v>
      </c>
      <c r="F281" s="72">
        <f>IF(G281=G479,($H$23-G281*$H$22)/$H$21,A281)</f>
        <v>8.8888888888888893</v>
      </c>
      <c r="G281" s="72">
        <f t="shared" si="97"/>
        <v>0</v>
      </c>
      <c r="H281" s="72">
        <f t="shared" si="98"/>
        <v>875.1549965824928</v>
      </c>
      <c r="I281" s="72">
        <f t="shared" si="103"/>
        <v>0</v>
      </c>
      <c r="J281" s="72">
        <f t="shared" si="107"/>
        <v>1.8397999400187142E-3</v>
      </c>
      <c r="K281" s="72">
        <f t="shared" si="108"/>
        <v>1.83979869780871E-3</v>
      </c>
      <c r="L281" s="72">
        <f t="shared" si="100"/>
        <v>1.8397999400187142E-3</v>
      </c>
      <c r="M281" s="72">
        <f t="shared" si="101"/>
        <v>1.8397999400187142E-3</v>
      </c>
      <c r="N281" s="72">
        <f t="shared" si="99"/>
        <v>1.83979869780871E-3</v>
      </c>
      <c r="O281" s="72">
        <f t="shared" si="102"/>
        <v>1.8397999400187142E-3</v>
      </c>
    </row>
    <row r="282" spans="1:15">
      <c r="A282" s="70">
        <v>24.899999999991199</v>
      </c>
      <c r="B282" s="72">
        <f t="shared" si="21"/>
        <v>8.8888888888888893</v>
      </c>
      <c r="C282" s="72">
        <f t="shared" si="105"/>
        <v>0</v>
      </c>
      <c r="D282" s="72">
        <f t="shared" si="106"/>
        <v>875.1549965824928</v>
      </c>
      <c r="E282" s="72">
        <f t="shared" si="96"/>
        <v>0</v>
      </c>
      <c r="F282" s="72">
        <f>IF(G282=G283,($H$23-G282*$H$22)/$H$21,A282)</f>
        <v>8.8888888888888893</v>
      </c>
      <c r="G282" s="72">
        <f t="shared" si="97"/>
        <v>0</v>
      </c>
      <c r="H282" s="72">
        <f t="shared" si="98"/>
        <v>875.1549965824928</v>
      </c>
      <c r="I282" s="72">
        <f t="shared" si="103"/>
        <v>0</v>
      </c>
      <c r="J282" s="72">
        <f t="shared" si="107"/>
        <v>1.7190781088917231E-3</v>
      </c>
      <c r="K282" s="72">
        <f t="shared" si="108"/>
        <v>1.7190769361107865E-3</v>
      </c>
      <c r="L282" s="72">
        <f t="shared" si="100"/>
        <v>1.7190781088917231E-3</v>
      </c>
      <c r="M282" s="72">
        <f t="shared" si="101"/>
        <v>1.7190781088917231E-3</v>
      </c>
      <c r="N282" s="72">
        <f t="shared" si="99"/>
        <v>1.7190769361107865E-3</v>
      </c>
      <c r="O282" s="72">
        <f t="shared" si="102"/>
        <v>1.7190781088917231E-3</v>
      </c>
    </row>
    <row r="283" spans="1:15">
      <c r="A283" s="70">
        <v>24.9999999999911</v>
      </c>
      <c r="B283" s="72">
        <f t="shared" si="104"/>
        <v>8.8888888888888893</v>
      </c>
      <c r="C283" s="72">
        <f t="shared" si="105"/>
        <v>0</v>
      </c>
      <c r="D283" s="72">
        <f t="shared" si="106"/>
        <v>875.1549965824928</v>
      </c>
      <c r="E283" s="72">
        <f t="shared" si="96"/>
        <v>0</v>
      </c>
      <c r="F283" s="72">
        <f>IF(G283=G481,($H$23-G283*$H$22)/$H$21,A283)</f>
        <v>8.8888888888888893</v>
      </c>
      <c r="G283" s="72">
        <f t="shared" si="97"/>
        <v>0</v>
      </c>
      <c r="H283" s="72">
        <f t="shared" si="98"/>
        <v>875.1549965824928</v>
      </c>
      <c r="I283" s="72">
        <f t="shared" si="103"/>
        <v>0</v>
      </c>
      <c r="J283" s="72">
        <f t="shared" si="107"/>
        <v>1.6051348741964761E-3</v>
      </c>
      <c r="K283" s="72">
        <f t="shared" si="108"/>
        <v>1.6051337675800871E-3</v>
      </c>
      <c r="L283" s="72">
        <f t="shared" si="100"/>
        <v>1.6051348741964761E-3</v>
      </c>
      <c r="M283" s="72">
        <f t="shared" si="101"/>
        <v>1.6051348741964761E-3</v>
      </c>
      <c r="N283" s="72">
        <f t="shared" si="99"/>
        <v>1.6051337675800871E-3</v>
      </c>
      <c r="O283" s="72">
        <f t="shared" si="102"/>
        <v>1.6051348741964761E-3</v>
      </c>
    </row>
    <row r="284" spans="1:15">
      <c r="A284" s="70">
        <v>25.099999999990999</v>
      </c>
      <c r="B284" s="72">
        <f t="shared" si="21"/>
        <v>8.8888888888888893</v>
      </c>
      <c r="C284" s="72">
        <f t="shared" si="105"/>
        <v>0</v>
      </c>
      <c r="D284" s="72">
        <f t="shared" si="106"/>
        <v>875.1549965824928</v>
      </c>
      <c r="E284" s="72">
        <f t="shared" si="96"/>
        <v>0</v>
      </c>
      <c r="F284" s="72">
        <f>IF(G284=G285,($H$23-G284*$H$22)/$H$21,A284)</f>
        <v>8.8888888888888893</v>
      </c>
      <c r="G284" s="72">
        <f t="shared" si="97"/>
        <v>0</v>
      </c>
      <c r="H284" s="72">
        <f t="shared" si="98"/>
        <v>875.1549965824928</v>
      </c>
      <c r="I284" s="72">
        <f t="shared" si="103"/>
        <v>0</v>
      </c>
      <c r="J284" s="72">
        <f t="shared" si="107"/>
        <v>1.4976502210283691E-3</v>
      </c>
      <c r="K284" s="72">
        <f t="shared" si="108"/>
        <v>1.4976491774400121E-3</v>
      </c>
      <c r="L284" s="72">
        <f t="shared" si="100"/>
        <v>1.4976502210283691E-3</v>
      </c>
      <c r="M284" s="72">
        <f t="shared" si="101"/>
        <v>1.4976502210283691E-3</v>
      </c>
      <c r="N284" s="72">
        <f t="shared" si="99"/>
        <v>1.4976491774400121E-3</v>
      </c>
      <c r="O284" s="72">
        <f t="shared" si="102"/>
        <v>1.4976502210283691E-3</v>
      </c>
    </row>
    <row r="285" spans="1:15">
      <c r="A285" s="70">
        <v>25.199999999990901</v>
      </c>
      <c r="B285" s="72">
        <f t="shared" si="104"/>
        <v>8.8888888888888893</v>
      </c>
      <c r="C285" s="72">
        <f t="shared" si="105"/>
        <v>0</v>
      </c>
      <c r="D285" s="72">
        <f t="shared" si="106"/>
        <v>875.1549965824928</v>
      </c>
      <c r="E285" s="72">
        <f t="shared" si="96"/>
        <v>0</v>
      </c>
      <c r="F285" s="72">
        <f>IF(G285=G483,($H$23-G285*$H$22)/$H$21,A285)</f>
        <v>8.8888888888888893</v>
      </c>
      <c r="G285" s="72">
        <f t="shared" si="97"/>
        <v>0</v>
      </c>
      <c r="H285" s="72">
        <f t="shared" si="98"/>
        <v>875.1549965824928</v>
      </c>
      <c r="I285" s="72">
        <f t="shared" si="103"/>
        <v>0</v>
      </c>
      <c r="J285" s="72">
        <f t="shared" si="107"/>
        <v>1.3963167250468521E-3</v>
      </c>
      <c r="K285" s="72">
        <f t="shared" si="108"/>
        <v>1.3963157414738372E-3</v>
      </c>
      <c r="L285" s="72">
        <f t="shared" si="100"/>
        <v>1.3963167250468521E-3</v>
      </c>
      <c r="M285" s="72">
        <f t="shared" si="101"/>
        <v>1.3963167250468521E-3</v>
      </c>
      <c r="N285" s="72">
        <f t="shared" si="99"/>
        <v>1.3963157414738372E-3</v>
      </c>
      <c r="O285" s="72">
        <f t="shared" si="102"/>
        <v>1.3963167250468521E-3</v>
      </c>
    </row>
    <row r="286" spans="1:15">
      <c r="A286" s="70">
        <v>25.299999999990799</v>
      </c>
      <c r="B286" s="72">
        <f t="shared" si="21"/>
        <v>8.8888888888888893</v>
      </c>
      <c r="C286" s="72">
        <f t="shared" si="105"/>
        <v>0</v>
      </c>
      <c r="D286" s="72">
        <f t="shared" si="106"/>
        <v>875.1549965824928</v>
      </c>
      <c r="E286" s="72">
        <f t="shared" si="96"/>
        <v>0</v>
      </c>
      <c r="F286" s="72">
        <f>IF(G286=G287,($H$23-G286*$H$22)/$H$21,A286)</f>
        <v>8.8888888888888893</v>
      </c>
      <c r="G286" s="72">
        <f t="shared" si="97"/>
        <v>0</v>
      </c>
      <c r="H286" s="72">
        <f t="shared" si="98"/>
        <v>875.1549965824928</v>
      </c>
      <c r="I286" s="72">
        <f t="shared" si="103"/>
        <v>0</v>
      </c>
      <c r="J286" s="72">
        <f t="shared" si="107"/>
        <v>1.3008391305298333E-3</v>
      </c>
      <c r="K286" s="72">
        <f t="shared" si="108"/>
        <v>1.3008382040790914E-3</v>
      </c>
      <c r="L286" s="72">
        <f t="shared" si="100"/>
        <v>1.3008391305298333E-3</v>
      </c>
      <c r="M286" s="72">
        <f t="shared" si="101"/>
        <v>1.3008391305298333E-3</v>
      </c>
      <c r="N286" s="72">
        <f t="shared" si="99"/>
        <v>1.3008382040790914E-3</v>
      </c>
      <c r="O286" s="72">
        <f t="shared" si="102"/>
        <v>1.3008391305298333E-3</v>
      </c>
    </row>
    <row r="287" spans="1:15">
      <c r="A287" s="70">
        <v>25.399999999990701</v>
      </c>
      <c r="B287" s="72">
        <f t="shared" si="104"/>
        <v>8.8888888888888893</v>
      </c>
      <c r="C287" s="72">
        <f t="shared" si="105"/>
        <v>0</v>
      </c>
      <c r="D287" s="72">
        <f t="shared" si="106"/>
        <v>875.1549965824928</v>
      </c>
      <c r="E287" s="72">
        <f t="shared" si="96"/>
        <v>0</v>
      </c>
      <c r="F287" s="72">
        <f>IF(G287=G485,($H$23-G287*$H$22)/$H$21,A287)</f>
        <v>8.8888888888888893</v>
      </c>
      <c r="G287" s="72">
        <f t="shared" si="97"/>
        <v>0</v>
      </c>
      <c r="H287" s="72">
        <f t="shared" si="98"/>
        <v>875.1549965824928</v>
      </c>
      <c r="I287" s="72">
        <f t="shared" si="103"/>
        <v>0</v>
      </c>
      <c r="J287" s="72">
        <f t="shared" si="107"/>
        <v>1.2109339415018706E-3</v>
      </c>
      <c r="K287" s="72">
        <f t="shared" si="108"/>
        <v>1.2109330693958731E-3</v>
      </c>
      <c r="L287" s="72">
        <f t="shared" si="100"/>
        <v>1.2109339415018706E-3</v>
      </c>
      <c r="M287" s="72">
        <f t="shared" si="101"/>
        <v>1.2109339415018706E-3</v>
      </c>
      <c r="N287" s="72">
        <f t="shared" si="99"/>
        <v>1.2109330693958731E-3</v>
      </c>
      <c r="O287" s="72">
        <f t="shared" si="102"/>
        <v>1.2109339415018706E-3</v>
      </c>
    </row>
    <row r="288" spans="1:15">
      <c r="A288" s="70">
        <v>25.4999999999905</v>
      </c>
      <c r="B288" s="72">
        <f t="shared" si="21"/>
        <v>8.8888888888888893</v>
      </c>
      <c r="C288" s="72">
        <f t="shared" si="105"/>
        <v>0</v>
      </c>
      <c r="D288" s="72">
        <f t="shared" si="106"/>
        <v>875.1549965824928</v>
      </c>
      <c r="E288" s="72">
        <f t="shared" si="96"/>
        <v>0</v>
      </c>
      <c r="F288" s="72">
        <f>IF(G288=G289,($H$23-G288*$H$22)/$H$21,A288)</f>
        <v>8.8888888888888893</v>
      </c>
      <c r="G288" s="72">
        <f t="shared" si="97"/>
        <v>0</v>
      </c>
      <c r="H288" s="72">
        <f t="shared" si="98"/>
        <v>875.1549965824928</v>
      </c>
      <c r="I288" s="72">
        <f t="shared" si="103"/>
        <v>0</v>
      </c>
      <c r="J288" s="72">
        <f t="shared" si="107"/>
        <v>1.1263290255189302E-3</v>
      </c>
      <c r="K288" s="72">
        <f t="shared" si="108"/>
        <v>1.1263282050918955E-3</v>
      </c>
      <c r="L288" s="72">
        <f t="shared" si="100"/>
        <v>1.1263290255189302E-3</v>
      </c>
      <c r="M288" s="72">
        <f t="shared" si="101"/>
        <v>1.1263290255189302E-3</v>
      </c>
      <c r="N288" s="72">
        <f t="shared" si="99"/>
        <v>1.1263282050918955E-3</v>
      </c>
      <c r="O288" s="72">
        <f t="shared" si="102"/>
        <v>1.1263290255189302E-3</v>
      </c>
    </row>
    <row r="289" spans="1:15">
      <c r="A289" s="70">
        <v>25.599999999990501</v>
      </c>
      <c r="B289" s="72">
        <f t="shared" si="104"/>
        <v>8.8888888888888893</v>
      </c>
      <c r="C289" s="72">
        <f t="shared" si="105"/>
        <v>0</v>
      </c>
      <c r="D289" s="72">
        <f t="shared" si="106"/>
        <v>875.1549965824928</v>
      </c>
      <c r="E289" s="72">
        <f t="shared" ref="E289:E308" si="109">IF(D289=D$28,1,0)</f>
        <v>0</v>
      </c>
      <c r="F289" s="72">
        <f>IF(G289=G487,($H$23-G289*$H$22)/$H$21,A289)</f>
        <v>8.8888888888888893</v>
      </c>
      <c r="G289" s="72">
        <f t="shared" ref="G289:G352" si="110">IF((H$23-H$21*A289)/H$22&lt;0,0,(H$23-H$21*A289)/H$22)</f>
        <v>0</v>
      </c>
      <c r="H289" s="72">
        <f t="shared" ref="H289:H352" si="111">IF(G289&lt;0,0,((G289+0.00000000001)^G$13+H$16*(F289+0.00000000001)^G$13)^(1/G$13))</f>
        <v>875.1549965824928</v>
      </c>
      <c r="I289" s="72">
        <f t="shared" si="103"/>
        <v>0</v>
      </c>
      <c r="J289" s="72">
        <f t="shared" si="107"/>
        <v>1.0467632297058399E-3</v>
      </c>
      <c r="K289" s="72">
        <f t="shared" si="108"/>
        <v>1.0467624583998965E-3</v>
      </c>
      <c r="L289" s="72">
        <f t="shared" si="100"/>
        <v>1.0467632297058399E-3</v>
      </c>
      <c r="M289" s="72">
        <f t="shared" si="101"/>
        <v>1.0467632297058399E-3</v>
      </c>
      <c r="N289" s="72">
        <f t="shared" ref="N289:N308" si="112">IF(H$28^G$13-H$16*(A289+0.000001)^G$13&lt;0,1000,(H$28^G$13-H$16*(A289+0.000001)^G$13)^(1/G$13))</f>
        <v>1.0467624583998965E-3</v>
      </c>
      <c r="O289" s="72">
        <f t="shared" si="102"/>
        <v>1.0467632297058399E-3</v>
      </c>
    </row>
    <row r="290" spans="1:15">
      <c r="A290" s="70">
        <v>25.6999999999904</v>
      </c>
      <c r="B290" s="72">
        <f t="shared" si="21"/>
        <v>8.8888888888888893</v>
      </c>
      <c r="C290" s="72">
        <f t="shared" si="105"/>
        <v>0</v>
      </c>
      <c r="D290" s="72">
        <f t="shared" si="106"/>
        <v>875.1549965824928</v>
      </c>
      <c r="E290" s="72">
        <f t="shared" si="109"/>
        <v>0</v>
      </c>
      <c r="F290" s="72">
        <f>IF(G290=G291,($H$23-G290*$H$22)/$H$21,A290)</f>
        <v>8.8888888888888893</v>
      </c>
      <c r="G290" s="72">
        <f t="shared" si="110"/>
        <v>0</v>
      </c>
      <c r="H290" s="72">
        <f t="shared" si="111"/>
        <v>875.1549965824928</v>
      </c>
      <c r="I290" s="72">
        <f t="shared" si="103"/>
        <v>0</v>
      </c>
      <c r="J290" s="72">
        <f t="shared" si="107"/>
        <v>9.7198600865836416E-4</v>
      </c>
      <c r="K290" s="72">
        <f t="shared" si="108"/>
        <v>9.7198528401992203E-4</v>
      </c>
      <c r="L290" s="72">
        <f t="shared" ref="L290:L308" si="113">IF(E$11=1,J290,IF(E$11=2,J290,IF(E$11=3,K290,K290)))</f>
        <v>9.7198600865836416E-4</v>
      </c>
      <c r="M290" s="72">
        <f t="shared" ref="M290:M308" si="114">IF((H$28^G$13-H$16*A290^G$13)^(1/G$13)&gt;M289,M289,(H$28^G$13-H$16*A290^G$13)^(1/G$13))</f>
        <v>9.7198600865836416E-4</v>
      </c>
      <c r="N290" s="72">
        <f t="shared" si="112"/>
        <v>9.7198528401992203E-4</v>
      </c>
      <c r="O290" s="72">
        <f t="shared" ref="O290:O308" si="115">IF(E$11=1,M290,IF(E$11=2,M290,IF(E$11=3,N290,N290)))</f>
        <v>9.7198600865836416E-4</v>
      </c>
    </row>
    <row r="291" spans="1:15">
      <c r="A291" s="70">
        <v>25.799999999990199</v>
      </c>
      <c r="B291" s="72">
        <f t="shared" si="104"/>
        <v>8.8888888888888893</v>
      </c>
      <c r="C291" s="72">
        <f t="shared" si="105"/>
        <v>0</v>
      </c>
      <c r="D291" s="72">
        <f t="shared" si="106"/>
        <v>875.1549965824928</v>
      </c>
      <c r="E291" s="72">
        <f t="shared" si="109"/>
        <v>0</v>
      </c>
      <c r="F291" s="72">
        <f>IF(G291=G489,($H$23-G291*$H$22)/$H$21,A291)</f>
        <v>8.8888888888888893</v>
      </c>
      <c r="G291" s="72">
        <f t="shared" si="110"/>
        <v>0</v>
      </c>
      <c r="H291" s="72">
        <f t="shared" si="111"/>
        <v>875.1549965824928</v>
      </c>
      <c r="I291" s="72">
        <f t="shared" si="103"/>
        <v>0</v>
      </c>
      <c r="J291" s="72">
        <f t="shared" si="107"/>
        <v>9.0175706383095505E-4</v>
      </c>
      <c r="K291" s="72">
        <f t="shared" si="108"/>
        <v>9.0175638350703839E-4</v>
      </c>
      <c r="L291" s="72">
        <f t="shared" si="113"/>
        <v>9.0175706383095505E-4</v>
      </c>
      <c r="M291" s="72">
        <f t="shared" si="114"/>
        <v>9.0175706383095505E-4</v>
      </c>
      <c r="N291" s="72">
        <f t="shared" si="112"/>
        <v>9.0175638350703839E-4</v>
      </c>
      <c r="O291" s="72">
        <f t="shared" si="115"/>
        <v>9.0175706383095505E-4</v>
      </c>
    </row>
    <row r="292" spans="1:15">
      <c r="A292" s="70">
        <v>25.899999999990101</v>
      </c>
      <c r="B292" s="72">
        <f t="shared" si="21"/>
        <v>8.8888888888888893</v>
      </c>
      <c r="C292" s="72">
        <f t="shared" si="105"/>
        <v>0</v>
      </c>
      <c r="D292" s="72">
        <f t="shared" si="106"/>
        <v>875.1549965824928</v>
      </c>
      <c r="E292" s="72">
        <f t="shared" si="109"/>
        <v>0</v>
      </c>
      <c r="F292" s="72">
        <f>IF(G292=G293,($H$23-G292*$H$22)/$H$21,A292)</f>
        <v>8.8888888888888893</v>
      </c>
      <c r="G292" s="72">
        <f t="shared" si="110"/>
        <v>0</v>
      </c>
      <c r="H292" s="72">
        <f t="shared" si="111"/>
        <v>875.1549965824928</v>
      </c>
      <c r="I292" s="72">
        <f t="shared" si="103"/>
        <v>0</v>
      </c>
      <c r="J292" s="72">
        <f t="shared" si="107"/>
        <v>8.3584599404850279E-4</v>
      </c>
      <c r="K292" s="72">
        <f t="shared" si="108"/>
        <v>8.3584535578343916E-4</v>
      </c>
      <c r="L292" s="72">
        <f t="shared" si="113"/>
        <v>8.3584599404850279E-4</v>
      </c>
      <c r="M292" s="72">
        <f t="shared" si="114"/>
        <v>8.3584599404850279E-4</v>
      </c>
      <c r="N292" s="72">
        <f t="shared" si="112"/>
        <v>8.3584535578343916E-4</v>
      </c>
      <c r="O292" s="72">
        <f t="shared" si="115"/>
        <v>8.3584599404850279E-4</v>
      </c>
    </row>
    <row r="293" spans="1:15">
      <c r="A293" s="70">
        <v>25.999999999989999</v>
      </c>
      <c r="B293" s="72">
        <f t="shared" si="104"/>
        <v>8.8888888888888893</v>
      </c>
      <c r="C293" s="72">
        <f t="shared" si="105"/>
        <v>0</v>
      </c>
      <c r="D293" s="72">
        <f t="shared" si="106"/>
        <v>875.1549965824928</v>
      </c>
      <c r="E293" s="72">
        <f t="shared" si="109"/>
        <v>0</v>
      </c>
      <c r="F293" s="72">
        <f>IF(G293=G491,($H$23-G293*$H$22)/$H$21,A293)</f>
        <v>8.8888888888888893</v>
      </c>
      <c r="G293" s="72">
        <f t="shared" si="110"/>
        <v>0</v>
      </c>
      <c r="H293" s="72">
        <f t="shared" si="111"/>
        <v>875.1549965824928</v>
      </c>
      <c r="I293" s="72">
        <f t="shared" si="103"/>
        <v>0</v>
      </c>
      <c r="J293" s="72">
        <f t="shared" si="107"/>
        <v>7.7403195679072413E-4</v>
      </c>
      <c r="K293" s="72">
        <f t="shared" si="108"/>
        <v>7.7403135842280381E-4</v>
      </c>
      <c r="L293" s="72">
        <f t="shared" si="113"/>
        <v>7.7403195679072413E-4</v>
      </c>
      <c r="M293" s="72">
        <f t="shared" si="114"/>
        <v>7.7403195679072413E-4</v>
      </c>
      <c r="N293" s="72">
        <f t="shared" si="112"/>
        <v>7.7403135842280381E-4</v>
      </c>
      <c r="O293" s="72">
        <f t="shared" si="115"/>
        <v>7.7403195679072413E-4</v>
      </c>
    </row>
    <row r="294" spans="1:15">
      <c r="A294" s="70">
        <v>26.099999999989901</v>
      </c>
      <c r="B294" s="72">
        <f t="shared" si="21"/>
        <v>8.8888888888888893</v>
      </c>
      <c r="C294" s="72">
        <f t="shared" si="105"/>
        <v>0</v>
      </c>
      <c r="D294" s="72">
        <f t="shared" si="106"/>
        <v>875.1549965824928</v>
      </c>
      <c r="E294" s="72">
        <f t="shared" si="109"/>
        <v>0</v>
      </c>
      <c r="F294" s="72">
        <f>IF(G294=G295,($H$23-G294*$H$22)/$H$21,A294)</f>
        <v>8.8888888888888893</v>
      </c>
      <c r="G294" s="72">
        <f t="shared" si="110"/>
        <v>0</v>
      </c>
      <c r="H294" s="72">
        <f t="shared" si="111"/>
        <v>875.1549965824928</v>
      </c>
      <c r="I294" s="72">
        <f t="shared" si="103"/>
        <v>0</v>
      </c>
      <c r="J294" s="72">
        <f t="shared" si="107"/>
        <v>7.161033399084466E-4</v>
      </c>
      <c r="K294" s="72">
        <f t="shared" si="108"/>
        <v>7.1610277936662997E-4</v>
      </c>
      <c r="L294" s="72">
        <f t="shared" si="113"/>
        <v>7.161033399084466E-4</v>
      </c>
      <c r="M294" s="72">
        <f t="shared" si="114"/>
        <v>7.161033399084466E-4</v>
      </c>
      <c r="N294" s="72">
        <f t="shared" si="112"/>
        <v>7.1610277936662997E-4</v>
      </c>
      <c r="O294" s="72">
        <f t="shared" si="115"/>
        <v>7.161033399084466E-4</v>
      </c>
    </row>
    <row r="295" spans="1:15">
      <c r="A295" s="70">
        <v>26.199999999989799</v>
      </c>
      <c r="B295" s="72">
        <f t="shared" si="104"/>
        <v>8.8888888888888893</v>
      </c>
      <c r="C295" s="72">
        <f t="shared" si="105"/>
        <v>0</v>
      </c>
      <c r="D295" s="72">
        <f t="shared" si="106"/>
        <v>875.1549965824928</v>
      </c>
      <c r="E295" s="72">
        <f t="shared" si="109"/>
        <v>0</v>
      </c>
      <c r="F295" s="72">
        <f>IF(G295=G493,($H$23-G295*$H$22)/$H$21,A295)</f>
        <v>8.8888888888888893</v>
      </c>
      <c r="G295" s="72">
        <f t="shared" si="110"/>
        <v>0</v>
      </c>
      <c r="H295" s="72">
        <f t="shared" si="111"/>
        <v>875.1549965824928</v>
      </c>
      <c r="I295" s="72">
        <f t="shared" si="103"/>
        <v>0</v>
      </c>
      <c r="J295" s="72">
        <f t="shared" si="107"/>
        <v>6.6185744344453442E-4</v>
      </c>
      <c r="K295" s="72">
        <f t="shared" si="108"/>
        <v>6.6185691874534039E-4</v>
      </c>
      <c r="L295" s="72">
        <f t="shared" si="113"/>
        <v>6.6185744344453442E-4</v>
      </c>
      <c r="M295" s="72">
        <f t="shared" si="114"/>
        <v>6.6185744344453442E-4</v>
      </c>
      <c r="N295" s="72">
        <f t="shared" si="112"/>
        <v>6.6185691874534039E-4</v>
      </c>
      <c r="O295" s="72">
        <f t="shared" si="115"/>
        <v>6.6185744344453442E-4</v>
      </c>
    </row>
    <row r="296" spans="1:15">
      <c r="A296" s="70">
        <v>26.299999999989701</v>
      </c>
      <c r="B296" s="72">
        <f t="shared" si="21"/>
        <v>8.8888888888888893</v>
      </c>
      <c r="C296" s="72">
        <f t="shared" si="105"/>
        <v>0</v>
      </c>
      <c r="D296" s="72">
        <f t="shared" si="106"/>
        <v>875.1549965824928</v>
      </c>
      <c r="E296" s="72">
        <f t="shared" si="109"/>
        <v>0</v>
      </c>
      <c r="F296" s="72">
        <f>IF(G296=G297,($H$23-G296*$H$22)/$H$21,A296)</f>
        <v>8.8888888888888893</v>
      </c>
      <c r="G296" s="72">
        <f t="shared" si="110"/>
        <v>0</v>
      </c>
      <c r="H296" s="72">
        <f t="shared" si="111"/>
        <v>875.1549965824928</v>
      </c>
      <c r="I296" s="72">
        <f t="shared" si="103"/>
        <v>0</v>
      </c>
      <c r="J296" s="72">
        <f t="shared" si="107"/>
        <v>6.1110017124218455E-4</v>
      </c>
      <c r="K296" s="72">
        <f t="shared" si="108"/>
        <v>6.1109968048665708E-4</v>
      </c>
      <c r="L296" s="72">
        <f t="shared" si="113"/>
        <v>6.1110017124218455E-4</v>
      </c>
      <c r="M296" s="72">
        <f t="shared" si="114"/>
        <v>6.1110017124218455E-4</v>
      </c>
      <c r="N296" s="72">
        <f t="shared" si="112"/>
        <v>6.1109968048665708E-4</v>
      </c>
      <c r="O296" s="72">
        <f t="shared" si="115"/>
        <v>6.1110017124218455E-4</v>
      </c>
    </row>
    <row r="297" spans="1:15">
      <c r="A297" s="70">
        <v>26.3999999999896</v>
      </c>
      <c r="B297" s="72">
        <f t="shared" si="104"/>
        <v>8.8888888888888893</v>
      </c>
      <c r="C297" s="72">
        <f t="shared" si="105"/>
        <v>0</v>
      </c>
      <c r="D297" s="72">
        <f t="shared" si="106"/>
        <v>875.1549965824928</v>
      </c>
      <c r="E297" s="72">
        <f t="shared" si="109"/>
        <v>0</v>
      </c>
      <c r="F297" s="72">
        <f>IF(G297=G495,($H$23-G297*$H$22)/$H$21,A297)</f>
        <v>8.8888888888888893</v>
      </c>
      <c r="G297" s="72">
        <f t="shared" si="110"/>
        <v>0</v>
      </c>
      <c r="H297" s="72">
        <f t="shared" si="111"/>
        <v>875.1549965824928</v>
      </c>
      <c r="I297" s="72">
        <f t="shared" si="103"/>
        <v>0</v>
      </c>
      <c r="J297" s="72">
        <f t="shared" si="107"/>
        <v>5.6364573203395514E-4</v>
      </c>
      <c r="K297" s="72">
        <f t="shared" si="108"/>
        <v>5.6364527340474577E-4</v>
      </c>
      <c r="L297" s="72">
        <f t="shared" si="113"/>
        <v>5.6364573203395514E-4</v>
      </c>
      <c r="M297" s="72">
        <f t="shared" si="114"/>
        <v>5.6364573203395514E-4</v>
      </c>
      <c r="N297" s="72">
        <f t="shared" si="112"/>
        <v>5.6364527340474577E-4</v>
      </c>
      <c r="O297" s="72">
        <f t="shared" si="115"/>
        <v>5.6364573203395514E-4</v>
      </c>
    </row>
    <row r="298" spans="1:15">
      <c r="A298" s="70">
        <v>26.499999999989502</v>
      </c>
      <c r="B298" s="72">
        <f t="shared" si="21"/>
        <v>8.8888888888888893</v>
      </c>
      <c r="C298" s="72">
        <f t="shared" si="105"/>
        <v>0</v>
      </c>
      <c r="D298" s="72">
        <f t="shared" si="106"/>
        <v>875.1549965824928</v>
      </c>
      <c r="E298" s="72">
        <f t="shared" si="109"/>
        <v>0</v>
      </c>
      <c r="F298" s="72">
        <f>IF(G298=G299,($H$23-G298*$H$22)/$H$21,A298)</f>
        <v>8.8888888888888893</v>
      </c>
      <c r="G298" s="72">
        <f t="shared" si="110"/>
        <v>0</v>
      </c>
      <c r="H298" s="72">
        <f t="shared" si="111"/>
        <v>875.1549965824928</v>
      </c>
      <c r="I298" s="72">
        <f t="shared" si="103"/>
        <v>0</v>
      </c>
      <c r="J298" s="72">
        <f t="shared" si="107"/>
        <v>5.1931634971526979E-4</v>
      </c>
      <c r="K298" s="72">
        <f t="shared" si="108"/>
        <v>5.1931592147377024E-4</v>
      </c>
      <c r="L298" s="72">
        <f t="shared" si="113"/>
        <v>5.1931634971526979E-4</v>
      </c>
      <c r="M298" s="72">
        <f t="shared" si="114"/>
        <v>5.1931634971526979E-4</v>
      </c>
      <c r="N298" s="72">
        <f t="shared" si="112"/>
        <v>5.1931592147377024E-4</v>
      </c>
      <c r="O298" s="72">
        <f t="shared" si="115"/>
        <v>5.1931634971526979E-4</v>
      </c>
    </row>
    <row r="299" spans="1:15">
      <c r="A299" s="70">
        <v>26.5999999999894</v>
      </c>
      <c r="B299" s="72">
        <f t="shared" si="104"/>
        <v>8.8888888888888893</v>
      </c>
      <c r="C299" s="72">
        <f t="shared" si="105"/>
        <v>0</v>
      </c>
      <c r="D299" s="72">
        <f t="shared" si="106"/>
        <v>875.1549965824928</v>
      </c>
      <c r="E299" s="72">
        <f t="shared" si="109"/>
        <v>0</v>
      </c>
      <c r="F299" s="72">
        <f>IF(G299=G497,($H$23-G299*$H$22)/$H$21,A299)</f>
        <v>8.8888888888888893</v>
      </c>
      <c r="G299" s="72">
        <f t="shared" si="110"/>
        <v>0</v>
      </c>
      <c r="H299" s="72">
        <f t="shared" si="111"/>
        <v>875.1549965824928</v>
      </c>
      <c r="I299" s="72">
        <f t="shared" si="103"/>
        <v>0</v>
      </c>
      <c r="J299" s="72">
        <f t="shared" si="107"/>
        <v>4.7794198251584501E-4</v>
      </c>
      <c r="K299" s="72">
        <f t="shared" si="108"/>
        <v>4.7794158299937302E-4</v>
      </c>
      <c r="L299" s="72">
        <f t="shared" si="113"/>
        <v>4.7794198251584501E-4</v>
      </c>
      <c r="M299" s="72">
        <f t="shared" si="114"/>
        <v>4.7794198251584501E-4</v>
      </c>
      <c r="N299" s="72">
        <f t="shared" si="112"/>
        <v>4.7794158299937302E-4</v>
      </c>
      <c r="O299" s="72">
        <f t="shared" si="115"/>
        <v>4.7794198251584501E-4</v>
      </c>
    </row>
    <row r="300" spans="1:15">
      <c r="A300" s="70">
        <v>26.699999999989299</v>
      </c>
      <c r="B300" s="72">
        <f t="shared" si="21"/>
        <v>8.8888888888888893</v>
      </c>
      <c r="C300" s="72">
        <f t="shared" si="105"/>
        <v>0</v>
      </c>
      <c r="D300" s="72">
        <f t="shared" si="106"/>
        <v>875.1549965824928</v>
      </c>
      <c r="E300" s="72">
        <f t="shared" si="109"/>
        <v>0</v>
      </c>
      <c r="F300" s="72">
        <f>IF(G300=G301,($H$23-G300*$H$22)/$H$21,A300)</f>
        <v>8.8888888888888893</v>
      </c>
      <c r="G300" s="72">
        <f t="shared" si="110"/>
        <v>0</v>
      </c>
      <c r="H300" s="72">
        <f t="shared" si="111"/>
        <v>875.1549965824928</v>
      </c>
      <c r="I300" s="72">
        <f t="shared" si="103"/>
        <v>0</v>
      </c>
      <c r="J300" s="72">
        <f t="shared" si="107"/>
        <v>4.3936005079203331E-4</v>
      </c>
      <c r="K300" s="72">
        <f t="shared" si="108"/>
        <v>4.3935967841121003E-4</v>
      </c>
      <c r="L300" s="72">
        <f t="shared" si="113"/>
        <v>4.3936005079203331E-4</v>
      </c>
      <c r="M300" s="72">
        <f t="shared" si="114"/>
        <v>4.3936005079203331E-4</v>
      </c>
      <c r="N300" s="72">
        <f t="shared" si="112"/>
        <v>4.3935967841121003E-4</v>
      </c>
      <c r="O300" s="72">
        <f t="shared" si="115"/>
        <v>4.3936005079203331E-4</v>
      </c>
    </row>
    <row r="301" spans="1:15">
      <c r="A301" s="70">
        <v>26.7999999999892</v>
      </c>
      <c r="B301" s="72">
        <f t="shared" si="104"/>
        <v>8.8888888888888893</v>
      </c>
      <c r="C301" s="72">
        <f t="shared" si="105"/>
        <v>0</v>
      </c>
      <c r="D301" s="72">
        <f t="shared" si="106"/>
        <v>875.1549965824928</v>
      </c>
      <c r="E301" s="72">
        <f t="shared" si="109"/>
        <v>0</v>
      </c>
      <c r="F301" s="72">
        <f>IF(G301=G499,($H$23-G301*$H$22)/$H$21,A301)</f>
        <v>8.8888888888888893</v>
      </c>
      <c r="G301" s="72">
        <f t="shared" si="110"/>
        <v>0</v>
      </c>
      <c r="H301" s="72">
        <f t="shared" si="111"/>
        <v>875.1549965824928</v>
      </c>
      <c r="I301" s="72">
        <f t="shared" si="103"/>
        <v>0</v>
      </c>
      <c r="J301" s="72">
        <f t="shared" si="107"/>
        <v>4.0341517317232252E-4</v>
      </c>
      <c r="K301" s="72">
        <f t="shared" si="108"/>
        <v>4.0341482640848065E-4</v>
      </c>
      <c r="L301" s="72">
        <f t="shared" si="113"/>
        <v>4.0341517317232252E-4</v>
      </c>
      <c r="M301" s="72">
        <f t="shared" si="114"/>
        <v>4.0341517317232252E-4</v>
      </c>
      <c r="N301" s="72">
        <f t="shared" si="112"/>
        <v>4.0341482640848065E-4</v>
      </c>
      <c r="O301" s="72">
        <f t="shared" si="115"/>
        <v>4.0341517317232252E-4</v>
      </c>
    </row>
    <row r="302" spans="1:15">
      <c r="A302" s="70">
        <v>26.899999999989099</v>
      </c>
      <c r="B302" s="72">
        <f t="shared" si="21"/>
        <v>8.8888888888888893</v>
      </c>
      <c r="C302" s="72">
        <f t="shared" si="105"/>
        <v>0</v>
      </c>
      <c r="D302" s="72">
        <f t="shared" si="106"/>
        <v>875.1549965824928</v>
      </c>
      <c r="E302" s="72">
        <f t="shared" si="109"/>
        <v>0</v>
      </c>
      <c r="F302" s="72">
        <f>IF(G302=G303,($H$23-G302*$H$22)/$H$21,A302)</f>
        <v>8.8888888888888893</v>
      </c>
      <c r="G302" s="72">
        <f t="shared" si="110"/>
        <v>0</v>
      </c>
      <c r="H302" s="72">
        <f t="shared" si="111"/>
        <v>875.1549965824928</v>
      </c>
      <c r="I302" s="72">
        <f t="shared" si="103"/>
        <v>0</v>
      </c>
      <c r="J302" s="72">
        <f t="shared" si="107"/>
        <v>3.699589107969661E-4</v>
      </c>
      <c r="K302" s="72">
        <f t="shared" si="108"/>
        <v>3.6995858819958847E-4</v>
      </c>
      <c r="L302" s="72">
        <f t="shared" si="113"/>
        <v>3.699589107969661E-4</v>
      </c>
      <c r="M302" s="72">
        <f t="shared" si="114"/>
        <v>3.699589107969661E-4</v>
      </c>
      <c r="N302" s="72">
        <f t="shared" si="112"/>
        <v>3.6995858819958847E-4</v>
      </c>
      <c r="O302" s="72">
        <f t="shared" si="115"/>
        <v>3.699589107969661E-4</v>
      </c>
    </row>
    <row r="303" spans="1:15">
      <c r="A303" s="70">
        <v>26.999999999989001</v>
      </c>
      <c r="B303" s="72">
        <f t="shared" si="104"/>
        <v>8.8888888888888893</v>
      </c>
      <c r="C303" s="72">
        <f t="shared" si="105"/>
        <v>0</v>
      </c>
      <c r="D303" s="72">
        <f t="shared" si="106"/>
        <v>875.1549965824928</v>
      </c>
      <c r="E303" s="72">
        <f t="shared" si="109"/>
        <v>0</v>
      </c>
      <c r="F303" s="72">
        <f>IF(G303=G501,($H$23-G303*$H$22)/$H$21,A303)</f>
        <v>8.8888888888888893</v>
      </c>
      <c r="G303" s="72">
        <f t="shared" si="110"/>
        <v>0</v>
      </c>
      <c r="H303" s="72">
        <f t="shared" si="111"/>
        <v>875.1549965824928</v>
      </c>
      <c r="I303" s="72">
        <f t="shared" si="103"/>
        <v>0</v>
      </c>
      <c r="J303" s="72">
        <f t="shared" si="107"/>
        <v>3.3884951940112856E-4</v>
      </c>
      <c r="K303" s="72">
        <f t="shared" si="108"/>
        <v>3.3884921958545773E-4</v>
      </c>
      <c r="L303" s="72">
        <f t="shared" si="113"/>
        <v>3.3884951940112856E-4</v>
      </c>
      <c r="M303" s="72">
        <f t="shared" si="114"/>
        <v>3.3884951940112856E-4</v>
      </c>
      <c r="N303" s="72">
        <f t="shared" si="112"/>
        <v>3.3884921958545773E-4</v>
      </c>
      <c r="O303" s="72">
        <f t="shared" si="115"/>
        <v>3.3884951940112856E-4</v>
      </c>
    </row>
    <row r="304" spans="1:15">
      <c r="A304" s="70">
        <v>27.099999999988899</v>
      </c>
      <c r="B304" s="72">
        <f t="shared" si="21"/>
        <v>8.8888888888888893</v>
      </c>
      <c r="C304" s="72">
        <f t="shared" si="105"/>
        <v>0</v>
      </c>
      <c r="D304" s="72">
        <f t="shared" si="106"/>
        <v>875.1549965824928</v>
      </c>
      <c r="E304" s="72">
        <f t="shared" si="109"/>
        <v>0</v>
      </c>
      <c r="F304" s="72">
        <f>IF(G304=G305,($H$23-G304*$H$22)/$H$21,A304)</f>
        <v>8.8888888888888893</v>
      </c>
      <c r="G304" s="72">
        <f t="shared" si="110"/>
        <v>0</v>
      </c>
      <c r="H304" s="72">
        <f t="shared" si="111"/>
        <v>875.1549965824928</v>
      </c>
      <c r="I304" s="72">
        <f t="shared" si="103"/>
        <v>0</v>
      </c>
      <c r="J304" s="72">
        <f t="shared" si="107"/>
        <v>3.0995170899939455E-4</v>
      </c>
      <c r="K304" s="72">
        <f t="shared" si="108"/>
        <v>3.0995143064400563E-4</v>
      </c>
      <c r="L304" s="72">
        <f t="shared" si="113"/>
        <v>3.0995170899939455E-4</v>
      </c>
      <c r="M304" s="72">
        <f t="shared" si="114"/>
        <v>3.0995170899939455E-4</v>
      </c>
      <c r="N304" s="72">
        <f t="shared" si="112"/>
        <v>3.0995143064400563E-4</v>
      </c>
      <c r="O304" s="72">
        <f t="shared" si="115"/>
        <v>3.0995170899939455E-4</v>
      </c>
    </row>
    <row r="305" spans="1:15">
      <c r="A305" s="70">
        <v>27.199999999988801</v>
      </c>
      <c r="B305" s="72">
        <f t="shared" si="104"/>
        <v>8.8888888888888893</v>
      </c>
      <c r="C305" s="72">
        <f t="shared" si="105"/>
        <v>0</v>
      </c>
      <c r="D305" s="72">
        <f t="shared" si="106"/>
        <v>875.1549965824928</v>
      </c>
      <c r="E305" s="72">
        <f t="shared" si="109"/>
        <v>0</v>
      </c>
      <c r="F305" s="72">
        <f>IF(G305=G503,($H$23-G305*$H$22)/$H$21,A305)</f>
        <v>8.8888888888888893</v>
      </c>
      <c r="G305" s="72">
        <f t="shared" si="110"/>
        <v>0</v>
      </c>
      <c r="H305" s="72">
        <f t="shared" si="111"/>
        <v>875.1549965824928</v>
      </c>
      <c r="I305" s="72">
        <f t="shared" si="103"/>
        <v>0</v>
      </c>
      <c r="J305" s="72">
        <f t="shared" si="107"/>
        <v>2.8313641093715206E-4</v>
      </c>
      <c r="K305" s="72">
        <f t="shared" si="108"/>
        <v>2.8313615278170024E-4</v>
      </c>
      <c r="L305" s="72">
        <f t="shared" si="113"/>
        <v>2.8313641093715206E-4</v>
      </c>
      <c r="M305" s="72">
        <f t="shared" si="114"/>
        <v>2.8313641093715206E-4</v>
      </c>
      <c r="N305" s="72">
        <f t="shared" si="112"/>
        <v>2.8313615278170024E-4</v>
      </c>
      <c r="O305" s="72">
        <f t="shared" si="115"/>
        <v>2.8313641093715206E-4</v>
      </c>
    </row>
    <row r="306" spans="1:15">
      <c r="A306" s="70">
        <v>27.2999999999887</v>
      </c>
      <c r="B306" s="72">
        <f t="shared" si="21"/>
        <v>8.8888888888888893</v>
      </c>
      <c r="C306" s="72">
        <f t="shared" si="105"/>
        <v>0</v>
      </c>
      <c r="D306" s="72">
        <f t="shared" si="106"/>
        <v>875.1549965824928</v>
      </c>
      <c r="E306" s="72">
        <f t="shared" si="109"/>
        <v>0</v>
      </c>
      <c r="F306" s="72">
        <f>IF(G306=G307,($H$23-G306*$H$22)/$H$21,A306)</f>
        <v>8.8888888888888893</v>
      </c>
      <c r="G306" s="72">
        <f t="shared" si="110"/>
        <v>0</v>
      </c>
      <c r="H306" s="72">
        <f t="shared" si="111"/>
        <v>875.1549965824928</v>
      </c>
      <c r="I306" s="72">
        <f t="shared" ref="I306:I308" si="116">IF(H306=H$28,1,0)</f>
        <v>0</v>
      </c>
      <c r="J306" s="72">
        <f t="shared" si="107"/>
        <v>2.5828055208223979E-4</v>
      </c>
      <c r="K306" s="72">
        <f t="shared" si="108"/>
        <v>2.5828031292524881E-4</v>
      </c>
      <c r="L306" s="72">
        <f t="shared" si="113"/>
        <v>2.5828055208223979E-4</v>
      </c>
      <c r="M306" s="72">
        <f t="shared" si="114"/>
        <v>2.5828055208223979E-4</v>
      </c>
      <c r="N306" s="72">
        <f t="shared" si="112"/>
        <v>2.5828031292524881E-4</v>
      </c>
      <c r="O306" s="72">
        <f t="shared" si="115"/>
        <v>2.5828055208223979E-4</v>
      </c>
    </row>
    <row r="307" spans="1:15">
      <c r="A307" s="70">
        <v>27.399999999988601</v>
      </c>
      <c r="B307" s="72">
        <f t="shared" si="104"/>
        <v>8.8888888888888893</v>
      </c>
      <c r="C307" s="72">
        <f t="shared" si="105"/>
        <v>0</v>
      </c>
      <c r="D307" s="72">
        <f t="shared" si="106"/>
        <v>875.1549965824928</v>
      </c>
      <c r="E307" s="72">
        <f t="shared" si="109"/>
        <v>0</v>
      </c>
      <c r="F307" s="72">
        <f>IF(G307=G505,($H$23-G307*$H$22)/$H$21,A307)</f>
        <v>8.8888888888888893</v>
      </c>
      <c r="G307" s="72">
        <f t="shared" si="110"/>
        <v>0</v>
      </c>
      <c r="H307" s="72">
        <f t="shared" si="111"/>
        <v>875.1549965824928</v>
      </c>
      <c r="I307" s="72">
        <f t="shared" si="116"/>
        <v>0</v>
      </c>
      <c r="J307" s="72">
        <f t="shared" si="107"/>
        <v>2.3526683593746051E-4</v>
      </c>
      <c r="K307" s="72">
        <f t="shared" si="108"/>
        <v>2.3526661463412935E-4</v>
      </c>
      <c r="L307" s="72">
        <f t="shared" si="113"/>
        <v>2.3526683593746051E-4</v>
      </c>
      <c r="M307" s="72">
        <f t="shared" si="114"/>
        <v>2.3526683593746051E-4</v>
      </c>
      <c r="N307" s="72">
        <f t="shared" si="112"/>
        <v>2.3526661463412935E-4</v>
      </c>
      <c r="O307" s="72">
        <f t="shared" si="115"/>
        <v>2.3526683593746051E-4</v>
      </c>
    </row>
    <row r="308" spans="1:15">
      <c r="A308" s="70">
        <v>27.4999999999885</v>
      </c>
      <c r="B308" s="72">
        <f t="shared" si="21"/>
        <v>8.8888888888888893</v>
      </c>
      <c r="C308" s="72">
        <f t="shared" si="105"/>
        <v>0</v>
      </c>
      <c r="D308" s="72">
        <f t="shared" si="106"/>
        <v>875.1549965824928</v>
      </c>
      <c r="E308" s="72">
        <f t="shared" si="109"/>
        <v>0</v>
      </c>
      <c r="F308" s="72">
        <f>IF(G308=G309,($H$23-G308*$H$22)/$H$21,A308)</f>
        <v>8.8888888888888893</v>
      </c>
      <c r="G308" s="72">
        <f t="shared" si="110"/>
        <v>0</v>
      </c>
      <c r="H308" s="72">
        <f t="shared" si="111"/>
        <v>875.1549965824928</v>
      </c>
      <c r="I308" s="72">
        <f t="shared" si="116"/>
        <v>0</v>
      </c>
      <c r="J308" s="72">
        <f t="shared" si="107"/>
        <v>2.1398353046169749E-4</v>
      </c>
      <c r="K308" s="72">
        <f t="shared" si="108"/>
        <v>2.1398332592183783E-4</v>
      </c>
      <c r="L308" s="72">
        <f t="shared" si="113"/>
        <v>2.1398353046169749E-4</v>
      </c>
      <c r="M308" s="72">
        <f t="shared" si="114"/>
        <v>2.1398353046169749E-4</v>
      </c>
      <c r="N308" s="72">
        <f t="shared" si="112"/>
        <v>2.1398332592183783E-4</v>
      </c>
      <c r="O308" s="72">
        <f t="shared" si="115"/>
        <v>2.1398353046169749E-4</v>
      </c>
    </row>
    <row r="309" spans="1:15">
      <c r="B309" s="72"/>
      <c r="C309" s="72"/>
      <c r="D309" s="72"/>
    </row>
    <row r="310" spans="1:15">
      <c r="B310" s="72"/>
      <c r="C310" s="72"/>
      <c r="D310" s="72"/>
    </row>
    <row r="311" spans="1:15">
      <c r="B311" s="72"/>
      <c r="C311" s="72"/>
      <c r="D311" s="72"/>
    </row>
    <row r="312" spans="1:15">
      <c r="B312" s="72"/>
      <c r="C312" s="72"/>
      <c r="D312" s="72"/>
    </row>
    <row r="313" spans="1:15">
      <c r="B313" s="72"/>
      <c r="C313" s="72"/>
      <c r="D313" s="72"/>
    </row>
    <row r="314" spans="1:15">
      <c r="B314" s="72"/>
      <c r="C314" s="72"/>
      <c r="D314" s="72"/>
    </row>
    <row r="315" spans="1:15">
      <c r="B315" s="72"/>
      <c r="C315" s="72"/>
      <c r="D315" s="72"/>
    </row>
    <row r="316" spans="1:15">
      <c r="B316" s="72"/>
      <c r="C316" s="72"/>
      <c r="D316" s="72"/>
    </row>
    <row r="317" spans="1:15">
      <c r="B317" s="72"/>
      <c r="C317" s="72"/>
      <c r="D317" s="72"/>
    </row>
    <row r="318" spans="1:15">
      <c r="B318" s="72"/>
      <c r="C318" s="72"/>
      <c r="D318" s="72"/>
    </row>
    <row r="319" spans="1:15">
      <c r="B319" s="72"/>
      <c r="C319" s="72"/>
      <c r="D319" s="72"/>
    </row>
    <row r="320" spans="1:15">
      <c r="B320" s="72"/>
      <c r="C320" s="72"/>
      <c r="D320" s="72"/>
    </row>
    <row r="321" spans="2:4">
      <c r="B321" s="72"/>
      <c r="C321" s="72"/>
      <c r="D321" s="72"/>
    </row>
    <row r="322" spans="2:4">
      <c r="B322" s="72"/>
      <c r="C322" s="72"/>
      <c r="D322" s="72"/>
    </row>
    <row r="323" spans="2:4">
      <c r="B323" s="72"/>
      <c r="C323" s="72"/>
      <c r="D323" s="72"/>
    </row>
    <row r="324" spans="2:4">
      <c r="B324" s="72"/>
      <c r="C324" s="72"/>
      <c r="D324" s="72"/>
    </row>
    <row r="325" spans="2:4">
      <c r="B325" s="72"/>
      <c r="C325" s="72"/>
      <c r="D325" s="72"/>
    </row>
    <row r="326" spans="2:4">
      <c r="B326" s="72"/>
      <c r="C326" s="72"/>
      <c r="D326" s="72"/>
    </row>
    <row r="327" spans="2:4">
      <c r="B327" s="72"/>
      <c r="C327" s="72"/>
      <c r="D327" s="72"/>
    </row>
    <row r="328" spans="2:4">
      <c r="B328" s="72"/>
      <c r="C328" s="72"/>
      <c r="D328" s="72"/>
    </row>
    <row r="329" spans="2:4">
      <c r="B329" s="72"/>
      <c r="C329" s="72"/>
      <c r="D329" s="72"/>
    </row>
    <row r="330" spans="2:4">
      <c r="B330" s="72"/>
      <c r="C330" s="72"/>
      <c r="D330" s="72"/>
    </row>
  </sheetData>
  <sheetProtection algorithmName="SHA-512" hashValue="wg8KGRXqFi+QIqMqyumW/kCI6fJcraarUYPFUYD2X2MfAGd5G5d30WKEWw6d/sm2k6GzKyWc9kqZLNWjnTwrSA==" saltValue="hKtHJLm8H9gc1b6lNAt6Og==" spinCount="100000" sheet="1" selectLockedCells="1"/>
  <protectedRanges>
    <protectedRange sqref="H16" name="Range1"/>
    <protectedRange sqref="H21:H23" name="Range2"/>
    <protectedRange sqref="E11" name="Range3"/>
  </protectedRanges>
  <mergeCells count="18">
    <mergeCell ref="B1:H1"/>
    <mergeCell ref="B2:H2"/>
    <mergeCell ref="B3:H3"/>
    <mergeCell ref="F31:G31"/>
    <mergeCell ref="B5:H5"/>
    <mergeCell ref="B18:H18"/>
    <mergeCell ref="B25:H25"/>
    <mergeCell ref="B16:C16"/>
    <mergeCell ref="B31:C31"/>
    <mergeCell ref="B21:C21"/>
    <mergeCell ref="B22:C22"/>
    <mergeCell ref="B23:C23"/>
    <mergeCell ref="M30:O30"/>
    <mergeCell ref="E11:F11"/>
    <mergeCell ref="C11:D11"/>
    <mergeCell ref="B13:D13"/>
    <mergeCell ref="E12:F12"/>
    <mergeCell ref="E13:F13"/>
  </mergeCells>
  <phoneticPr fontId="4" type="noConversion"/>
  <pageMargins left="0.75" right="0.75" top="1" bottom="1" header="0.5" footer="0.5"/>
  <pageSetup orientation="portrait" horizontalDpi="4294967293" r:id="rId1"/>
  <headerFooter alignWithMargins="0"/>
  <ignoredErrors>
    <ignoredError sqref="J33:J308 M33:M30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Hal Snarr</cp:lastModifiedBy>
  <dcterms:created xsi:type="dcterms:W3CDTF">2006-06-04T12:40:44Z</dcterms:created>
  <dcterms:modified xsi:type="dcterms:W3CDTF">2016-09-16T00:55:12Z</dcterms:modified>
</cp:coreProperties>
</file>