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0" windowWidth="7485" windowHeight="7335"/>
  </bookViews>
  <sheets>
    <sheet name="AD-AS model" sheetId="3" r:id="rId1"/>
  </sheets>
  <calcPr calcId="152511"/>
</workbook>
</file>

<file path=xl/calcChain.xml><?xml version="1.0" encoding="utf-8"?>
<calcChain xmlns="http://schemas.openxmlformats.org/spreadsheetml/2006/main">
  <c r="M14" i="3" l="1"/>
  <c r="E8" i="3" l="1"/>
  <c r="G8" i="3" l="1"/>
  <c r="C14" i="3"/>
  <c r="F35" i="3" s="1"/>
  <c r="E14" i="3"/>
  <c r="G14" i="3"/>
  <c r="I14" i="3"/>
  <c r="G34" i="3"/>
  <c r="K14" i="3"/>
  <c r="O14" i="3"/>
  <c r="O8" i="3"/>
  <c r="M8" i="3"/>
  <c r="K8" i="3"/>
  <c r="I8" i="3"/>
  <c r="C8" i="3"/>
  <c r="E27" i="3"/>
  <c r="G27" i="3"/>
  <c r="F27" i="3" s="1"/>
  <c r="E28" i="3"/>
  <c r="G35" i="3"/>
  <c r="F34" i="3" l="1"/>
  <c r="H27" i="3"/>
  <c r="H28" i="3" s="1"/>
  <c r="G28" i="3"/>
  <c r="F28" i="3" s="1"/>
  <c r="I16" i="3"/>
  <c r="E34" i="3"/>
  <c r="I17" i="3"/>
  <c r="H34" i="3"/>
  <c r="H35" i="3" s="1"/>
  <c r="E35" i="3"/>
  <c r="I27" i="3" l="1"/>
  <c r="I26" i="3" s="1"/>
  <c r="I34" i="3"/>
  <c r="I33" i="3" s="1"/>
</calcChain>
</file>

<file path=xl/comments1.xml><?xml version="1.0" encoding="utf-8"?>
<comments xmlns="http://schemas.openxmlformats.org/spreadsheetml/2006/main">
  <authors>
    <author>Ike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The wealth or buying power of net assets in trillions of dollars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>Expected future income in trillions of dollars</t>
        </r>
      </text>
    </comment>
    <comment ref="F6" authorId="0">
      <text>
        <r>
          <rPr>
            <b/>
            <sz val="9"/>
            <color indexed="81"/>
            <rFont val="Tahoma"/>
            <family val="2"/>
          </rPr>
          <t>Government expenditures in trillions of dollars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taxes net of total transfer payments in trillions of dollars</t>
        </r>
      </text>
    </comment>
    <comment ref="J6" authorId="0">
      <text>
        <r>
          <rPr>
            <b/>
            <sz val="9"/>
            <color indexed="81"/>
            <rFont val="Tahoma"/>
            <family val="2"/>
          </rPr>
          <t>real interest rate in percentage points</t>
        </r>
      </text>
    </comment>
    <comment ref="L6" authorId="0">
      <text>
        <r>
          <rPr>
            <b/>
            <sz val="9"/>
            <color indexed="81"/>
            <rFont val="Tahoma"/>
            <family val="2"/>
          </rPr>
          <t>Investment expenditures in trillions of dollars 
(Business fixed investment in new factories, warehouses, equipment, etc. and new new homes
sales)</t>
        </r>
      </text>
    </comment>
    <comment ref="N6" authorId="0">
      <text>
        <r>
          <rPr>
            <b/>
            <sz val="9"/>
            <color indexed="81"/>
            <rFont val="Tahoma"/>
            <family val="2"/>
          </rPr>
          <t>value of all eXports in trillions of dollars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Money wages in $ per time period (hours, days, weeks, years).
It is about 70% of firm costs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2" authorId="0">
      <text>
        <r>
          <rPr>
            <b/>
            <sz val="9"/>
            <color indexed="81"/>
            <rFont val="Tahoma"/>
            <family val="2"/>
          </rPr>
          <t>Money prices of other production inputs in $ per time period (hours, days, weeks, years).
It is about 30% of firm costs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 xml:space="preserve">Supply-side taxes in $ per time period (hours, days, weeks, years).
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 xml:space="preserve">Millions of units of Capital via government or private investment (roads, rail, bridges, machines, etc)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9"/>
            <color indexed="81"/>
            <rFont val="Tahoma"/>
            <family val="2"/>
          </rPr>
          <t>The size of the labor force in millions of full time workers (40 hours per week)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9"/>
            <color indexed="81"/>
            <rFont val="Tahoma"/>
            <family val="2"/>
          </rPr>
          <t>The size of the labor force in millions of full time workers (40 hours per week)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2" authorId="0">
      <text>
        <r>
          <rPr>
            <b/>
            <sz val="9"/>
            <color indexed="81"/>
            <rFont val="Tahoma"/>
            <family val="2"/>
          </rPr>
          <t>Technology: the percent of all knowledge contained in the universe known by man.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<sst xmlns="http://schemas.openxmlformats.org/spreadsheetml/2006/main" count="47" uniqueCount="29">
  <si>
    <t>I =</t>
  </si>
  <si>
    <t>G =</t>
  </si>
  <si>
    <t>Y</t>
  </si>
  <si>
    <t>W =</t>
  </si>
  <si>
    <t>Ye =</t>
  </si>
  <si>
    <t xml:space="preserve">r = </t>
  </si>
  <si>
    <t>T =</t>
  </si>
  <si>
    <t>X =</t>
  </si>
  <si>
    <t>w =</t>
  </si>
  <si>
    <t>p =</t>
  </si>
  <si>
    <t>t =</t>
  </si>
  <si>
    <t>K =</t>
  </si>
  <si>
    <t>L =</t>
  </si>
  <si>
    <t>AD initial Conditions</t>
  </si>
  <si>
    <t>AD final Conditions</t>
  </si>
  <si>
    <t>R =</t>
  </si>
  <si>
    <t>AS initial short-run conditions</t>
  </si>
  <si>
    <t>AS final short-run conditions</t>
  </si>
  <si>
    <t>AS final long-run conditions</t>
  </si>
  <si>
    <t>AS initial long-run conditions</t>
  </si>
  <si>
    <t>Z =</t>
  </si>
  <si>
    <t>SRAS</t>
  </si>
  <si>
    <t>AD</t>
  </si>
  <si>
    <t>PL</t>
  </si>
  <si>
    <t xml:space="preserve">The slope of SRAS = </t>
  </si>
  <si>
    <t>Y*</t>
  </si>
  <si>
    <t>PL*</t>
  </si>
  <si>
    <t>The marginal propensity to import =</t>
  </si>
  <si>
    <t>The marginal propensity to consume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</si>
</sst>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4"/>
      <color rgb="FFFF0000"/>
      <name val="Arial"/>
      <family val="2"/>
    </font>
    <font>
      <sz val="15"/>
      <color rgb="FF00B050"/>
      <name val="Arial"/>
      <family val="2"/>
    </font>
    <font>
      <sz val="14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20"/>
      <color rgb="FFFF0000"/>
      <name val="Arial"/>
      <family val="2"/>
    </font>
    <font>
      <b/>
      <sz val="15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6" fillId="3" borderId="1" xfId="0" applyFont="1" applyFill="1" applyBorder="1" applyAlignment="1" applyProtection="1">
      <alignment horizontal="center"/>
      <protection locked="0"/>
    </xf>
    <xf numFmtId="0" fontId="7" fillId="2" borderId="0" xfId="0" applyFont="1" applyFill="1" applyProtection="1"/>
    <xf numFmtId="0" fontId="6" fillId="2" borderId="0" xfId="0" applyFont="1" applyFill="1" applyBorder="1" applyProtection="1"/>
    <xf numFmtId="0" fontId="7" fillId="2" borderId="0" xfId="0" applyFont="1" applyFill="1" applyBorder="1" applyProtection="1"/>
    <xf numFmtId="0" fontId="6" fillId="2" borderId="0" xfId="0" applyFont="1" applyFill="1" applyBorder="1" applyAlignment="1" applyProtection="1">
      <alignment horizontal="right"/>
    </xf>
    <xf numFmtId="0" fontId="6" fillId="2" borderId="0" xfId="0" applyFont="1" applyFill="1" applyBorder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6" fillId="2" borderId="0" xfId="0" applyFont="1" applyFill="1" applyProtection="1"/>
    <xf numFmtId="0" fontId="7" fillId="2" borderId="2" xfId="0" applyFont="1" applyFill="1" applyBorder="1" applyProtection="1"/>
    <xf numFmtId="0" fontId="7" fillId="2" borderId="3" xfId="0" applyFont="1" applyFill="1" applyBorder="1" applyProtection="1"/>
    <xf numFmtId="0" fontId="6" fillId="2" borderId="4" xfId="0" applyFont="1" applyFill="1" applyBorder="1" applyAlignment="1" applyProtection="1">
      <alignment horizontal="right"/>
    </xf>
    <xf numFmtId="0" fontId="6" fillId="2" borderId="1" xfId="0" applyFont="1" applyFill="1" applyBorder="1" applyAlignment="1" applyProtection="1">
      <alignment horizontal="right"/>
    </xf>
    <xf numFmtId="0" fontId="6" fillId="3" borderId="4" xfId="0" applyFont="1" applyFill="1" applyBorder="1" applyAlignment="1" applyProtection="1">
      <alignment horizontal="right"/>
    </xf>
    <xf numFmtId="0" fontId="6" fillId="3" borderId="1" xfId="0" applyFont="1" applyFill="1" applyBorder="1" applyAlignment="1" applyProtection="1">
      <alignment horizontal="right"/>
    </xf>
    <xf numFmtId="0" fontId="6" fillId="4" borderId="0" xfId="0" applyFont="1" applyFill="1" applyProtection="1"/>
    <xf numFmtId="0" fontId="7" fillId="4" borderId="0" xfId="0" applyFont="1" applyFill="1" applyProtection="1"/>
    <xf numFmtId="0" fontId="7" fillId="4" borderId="0" xfId="0" applyFont="1" applyFill="1" applyBorder="1" applyProtection="1"/>
    <xf numFmtId="0" fontId="6" fillId="4" borderId="0" xfId="0" applyFont="1" applyFill="1" applyBorder="1" applyAlignment="1" applyProtection="1">
      <alignment horizontal="right"/>
    </xf>
    <xf numFmtId="0" fontId="6" fillId="4" borderId="0" xfId="0" applyFont="1" applyFill="1" applyBorder="1" applyAlignment="1" applyProtection="1">
      <alignment horizontal="center"/>
    </xf>
    <xf numFmtId="0" fontId="7" fillId="4" borderId="0" xfId="0" applyFont="1" applyFill="1" applyAlignment="1" applyProtection="1">
      <alignment horizontal="center"/>
    </xf>
    <xf numFmtId="0" fontId="1" fillId="4" borderId="4" xfId="0" applyFont="1" applyFill="1" applyBorder="1" applyAlignment="1" applyProtection="1">
      <alignment horizontal="right"/>
    </xf>
    <xf numFmtId="0" fontId="1" fillId="4" borderId="1" xfId="0" applyFont="1" applyFill="1" applyBorder="1" applyAlignment="1" applyProtection="1">
      <alignment horizontal="right"/>
    </xf>
    <xf numFmtId="2" fontId="6" fillId="2" borderId="0" xfId="0" applyNumberFormat="1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right"/>
    </xf>
    <xf numFmtId="0" fontId="1" fillId="3" borderId="1" xfId="0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center"/>
    </xf>
    <xf numFmtId="0" fontId="9" fillId="2" borderId="0" xfId="0" applyFont="1" applyFill="1" applyProtection="1"/>
    <xf numFmtId="0" fontId="10" fillId="2" borderId="0" xfId="0" applyFont="1" applyFill="1" applyAlignment="1" applyProtection="1">
      <alignment horizontal="center"/>
    </xf>
    <xf numFmtId="0" fontId="11" fillId="2" borderId="0" xfId="0" applyFont="1" applyFill="1" applyProtection="1"/>
    <xf numFmtId="0" fontId="7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center"/>
    </xf>
    <xf numFmtId="0" fontId="8" fillId="2" borderId="2" xfId="0" applyFont="1" applyFill="1" applyBorder="1" applyAlignment="1" applyProtection="1">
      <alignment vertical="center"/>
    </xf>
    <xf numFmtId="0" fontId="12" fillId="2" borderId="0" xfId="0" applyFont="1" applyFill="1" applyProtection="1"/>
    <xf numFmtId="2" fontId="13" fillId="2" borderId="0" xfId="0" applyNumberFormat="1" applyFont="1" applyFill="1" applyAlignment="1" applyProtection="1">
      <alignment horizontal="center"/>
    </xf>
    <xf numFmtId="2" fontId="13" fillId="2" borderId="0" xfId="0" applyNumberFormat="1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horizontal="center"/>
    </xf>
    <xf numFmtId="2" fontId="12" fillId="2" borderId="0" xfId="0" applyNumberFormat="1" applyFont="1" applyFill="1" applyBorder="1" applyAlignment="1" applyProtection="1">
      <alignment horizontal="center"/>
    </xf>
    <xf numFmtId="2" fontId="12" fillId="2" borderId="0" xfId="0" applyNumberFormat="1" applyFont="1" applyFill="1" applyAlignment="1" applyProtection="1">
      <alignment horizontal="center"/>
    </xf>
    <xf numFmtId="0" fontId="12" fillId="2" borderId="0" xfId="0" applyFont="1" applyFill="1" applyAlignment="1" applyProtection="1">
      <alignment horizontal="center"/>
    </xf>
    <xf numFmtId="0" fontId="12" fillId="2" borderId="0" xfId="0" quotePrefix="1" applyFont="1" applyFill="1" applyProtection="1"/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/>
      <protection locked="0"/>
    </xf>
    <xf numFmtId="2" fontId="6" fillId="4" borderId="0" xfId="0" applyNumberFormat="1" applyFont="1" applyFill="1" applyBorder="1" applyAlignment="1" applyProtection="1">
      <alignment horizontal="left"/>
      <protection locked="0"/>
    </xf>
    <xf numFmtId="2" fontId="6" fillId="2" borderId="0" xfId="0" applyNumberFormat="1" applyFont="1" applyFill="1" applyBorder="1" applyAlignment="1" applyProtection="1">
      <alignment horizontal="left"/>
      <protection locked="0"/>
    </xf>
    <xf numFmtId="0" fontId="14" fillId="2" borderId="0" xfId="0" applyFont="1" applyFill="1" applyProtection="1"/>
    <xf numFmtId="0" fontId="15" fillId="2" borderId="0" xfId="0" applyFont="1" applyFill="1" applyProtection="1"/>
    <xf numFmtId="0" fontId="16" fillId="2" borderId="0" xfId="0" applyFont="1" applyFill="1" applyAlignment="1" applyProtection="1">
      <alignment horizontal="center"/>
    </xf>
    <xf numFmtId="0" fontId="17" fillId="2" borderId="0" xfId="0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right"/>
    </xf>
    <xf numFmtId="2" fontId="17" fillId="2" borderId="0" xfId="0" applyNumberFormat="1" applyFont="1" applyFill="1" applyAlignment="1" applyProtection="1">
      <alignment horizontal="center"/>
    </xf>
    <xf numFmtId="2" fontId="17" fillId="2" borderId="0" xfId="0" applyNumberFormat="1" applyFont="1" applyFill="1" applyBorder="1" applyAlignment="1" applyProtection="1">
      <alignment horizontal="center"/>
    </xf>
    <xf numFmtId="0" fontId="14" fillId="2" borderId="0" xfId="0" applyFont="1" applyFill="1" applyAlignment="1" applyProtection="1">
      <alignment horizontal="center"/>
    </xf>
    <xf numFmtId="0" fontId="14" fillId="2" borderId="0" xfId="0" applyFont="1" applyFill="1" applyBorder="1" applyAlignment="1" applyProtection="1">
      <alignment horizontal="center"/>
    </xf>
    <xf numFmtId="0" fontId="18" fillId="0" borderId="0" xfId="0" applyFont="1" applyAlignment="1">
      <alignment horizontal="center" vertical="center" readingOrder="1"/>
    </xf>
    <xf numFmtId="0" fontId="6" fillId="3" borderId="6" xfId="0" applyFont="1" applyFill="1" applyBorder="1" applyAlignment="1" applyProtection="1">
      <alignment horizontal="center"/>
      <protection locked="0"/>
    </xf>
    <xf numFmtId="0" fontId="8" fillId="3" borderId="2" xfId="0" applyFont="1" applyFill="1" applyBorder="1" applyAlignment="1" applyProtection="1">
      <alignment vertical="center"/>
    </xf>
    <xf numFmtId="0" fontId="8" fillId="3" borderId="3" xfId="0" applyFont="1" applyFill="1" applyBorder="1" applyAlignment="1" applyProtection="1">
      <alignment vertical="center"/>
    </xf>
    <xf numFmtId="0" fontId="5" fillId="4" borderId="5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vertical="center"/>
    </xf>
    <xf numFmtId="0" fontId="8" fillId="3" borderId="5" xfId="0" applyFont="1" applyFill="1" applyBorder="1" applyAlignment="1" applyProtection="1">
      <alignment horizontal="left" vertical="center"/>
    </xf>
    <xf numFmtId="0" fontId="8" fillId="3" borderId="2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Aggregate Market Model</a:t>
            </a:r>
          </a:p>
        </c:rich>
      </c:tx>
      <c:layout>
        <c:manualLayout>
          <c:xMode val="edge"/>
          <c:yMode val="edge"/>
          <c:x val="0.31968881340812788"/>
          <c:y val="3.00926177331281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09877686857768"/>
          <c:y val="9.7647186303546921E-2"/>
          <c:w val="0.79518038186403173"/>
          <c:h val="0.71815105210967256"/>
        </c:manualLayout>
      </c:layout>
      <c:scatterChart>
        <c:scatterStyle val="lineMarker"/>
        <c:varyColors val="0"/>
        <c:ser>
          <c:idx val="0"/>
          <c:order val="0"/>
          <c:tx>
            <c:v>AD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'AD-AS model'!$D$34:$D$35</c:f>
              <c:numCache>
                <c:formatCode>General</c:formatCode>
                <c:ptCount val="2"/>
                <c:pt idx="0">
                  <c:v>0</c:v>
                </c:pt>
                <c:pt idx="1">
                  <c:v>24</c:v>
                </c:pt>
              </c:numCache>
            </c:numRef>
          </c:xVal>
          <c:yVal>
            <c:numRef>
              <c:f>'AD-AS model'!$E$34:$E$35</c:f>
              <c:numCache>
                <c:formatCode>0.00</c:formatCode>
                <c:ptCount val="2"/>
                <c:pt idx="0">
                  <c:v>12.049999999999999</c:v>
                </c:pt>
                <c:pt idx="1">
                  <c:v>3.6500000000000004</c:v>
                </c:pt>
              </c:numCache>
            </c:numRef>
          </c:yVal>
          <c:smooth val="0"/>
        </c:ser>
        <c:ser>
          <c:idx val="1"/>
          <c:order val="1"/>
          <c:tx>
            <c:v>AS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'AD-AS model'!$D$34:$D$35</c:f>
              <c:numCache>
                <c:formatCode>General</c:formatCode>
                <c:ptCount val="2"/>
                <c:pt idx="0">
                  <c:v>0</c:v>
                </c:pt>
                <c:pt idx="1">
                  <c:v>24</c:v>
                </c:pt>
              </c:numCache>
            </c:numRef>
          </c:xVal>
          <c:yVal>
            <c:numRef>
              <c:f>'AD-AS model'!$F$34:$F$35</c:f>
              <c:numCache>
                <c:formatCode>0.00</c:formatCode>
                <c:ptCount val="2"/>
                <c:pt idx="0">
                  <c:v>-2.0311286669057509</c:v>
                </c:pt>
                <c:pt idx="1">
                  <c:v>18.368871333094248</c:v>
                </c:pt>
              </c:numCache>
            </c:numRef>
          </c:yVal>
          <c:smooth val="0"/>
        </c:ser>
        <c:ser>
          <c:idx val="9"/>
          <c:order val="2"/>
          <c:tx>
            <c:v>AD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'AD-AS model'!$G$34:$G$35</c:f>
              <c:numCache>
                <c:formatCode>0.00</c:formatCode>
                <c:ptCount val="2"/>
                <c:pt idx="0">
                  <c:v>15.03662196106559</c:v>
                </c:pt>
                <c:pt idx="1">
                  <c:v>15.03662196106559</c:v>
                </c:pt>
              </c:numCache>
            </c:numRef>
          </c:xVal>
          <c:yVal>
            <c:numRef>
              <c:f>'AD-AS model'!$D$34:$D$35</c:f>
              <c:numCache>
                <c:formatCode>General</c:formatCode>
                <c:ptCount val="2"/>
                <c:pt idx="0">
                  <c:v>0</c:v>
                </c:pt>
                <c:pt idx="1">
                  <c:v>24</c:v>
                </c:pt>
              </c:numCache>
            </c:numRef>
          </c:yVal>
          <c:smooth val="0"/>
        </c:ser>
        <c:ser>
          <c:idx val="12"/>
          <c:order val="3"/>
          <c:tx>
            <c:v>AD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1.3162988371484406E-2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AD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'AD-AS model'!$D$27:$D$28</c:f>
              <c:numCache>
                <c:formatCode>General</c:formatCode>
                <c:ptCount val="2"/>
                <c:pt idx="0">
                  <c:v>0</c:v>
                </c:pt>
                <c:pt idx="1">
                  <c:v>24</c:v>
                </c:pt>
              </c:numCache>
            </c:numRef>
          </c:xVal>
          <c:yVal>
            <c:numRef>
              <c:f>'AD-AS model'!$E$27:$E$28</c:f>
              <c:numCache>
                <c:formatCode>0.00</c:formatCode>
                <c:ptCount val="2"/>
                <c:pt idx="0">
                  <c:v>12.049999999999999</c:v>
                </c:pt>
                <c:pt idx="1">
                  <c:v>3.6500000000000004</c:v>
                </c:pt>
              </c:numCache>
            </c:numRef>
          </c:yVal>
          <c:smooth val="0"/>
        </c:ser>
        <c:ser>
          <c:idx val="13"/>
          <c:order val="4"/>
          <c:tx>
            <c:v>AS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0969156976237005E-2"/>
                  <c:y val="-3.2284100080710249E-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SRAS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'AD-AS model'!$D$27:$D$28</c:f>
              <c:numCache>
                <c:formatCode>General</c:formatCode>
                <c:ptCount val="2"/>
                <c:pt idx="0">
                  <c:v>0</c:v>
                </c:pt>
                <c:pt idx="1">
                  <c:v>24</c:v>
                </c:pt>
              </c:numCache>
            </c:numRef>
          </c:xVal>
          <c:yVal>
            <c:numRef>
              <c:f>'AD-AS model'!$F$27:$F$28</c:f>
              <c:numCache>
                <c:formatCode>0.00</c:formatCode>
                <c:ptCount val="2"/>
                <c:pt idx="0">
                  <c:v>-2.0311286669057509</c:v>
                </c:pt>
                <c:pt idx="1">
                  <c:v>18.368871333094248</c:v>
                </c:pt>
              </c:numCache>
            </c:numRef>
          </c:yVal>
          <c:smooth val="0"/>
        </c:ser>
        <c:ser>
          <c:idx val="16"/>
          <c:order val="5"/>
          <c:tx>
            <c:v>AD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3876800647577568E-2"/>
                  <c:y val="-2.905569007263922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LRAS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'AD-AS model'!$G$27:$G$28</c:f>
              <c:numCache>
                <c:formatCode>0.00</c:formatCode>
                <c:ptCount val="2"/>
                <c:pt idx="0">
                  <c:v>15.03662196106559</c:v>
                </c:pt>
                <c:pt idx="1">
                  <c:v>15.03662196106559</c:v>
                </c:pt>
              </c:numCache>
            </c:numRef>
          </c:xVal>
          <c:yVal>
            <c:numRef>
              <c:f>'AD-AS model'!$D$27:$D$28</c:f>
              <c:numCache>
                <c:formatCode>General</c:formatCode>
                <c:ptCount val="2"/>
                <c:pt idx="0">
                  <c:v>0</c:v>
                </c:pt>
                <c:pt idx="1">
                  <c:v>24</c:v>
                </c:pt>
              </c:numCache>
            </c:numRef>
          </c:yVal>
          <c:smooth val="0"/>
        </c:ser>
        <c:ser>
          <c:idx val="4"/>
          <c:order val="6"/>
          <c:spPr>
            <a:ln w="12700">
              <a:solidFill>
                <a:srgbClr val="FF0000"/>
              </a:solidFill>
              <a:prstDash val="sysDash"/>
            </a:ln>
          </c:spPr>
          <c:marker>
            <c:symbol val="circle"/>
            <c:size val="8"/>
            <c:spPr>
              <a:solidFill>
                <a:srgbClr val="FF0000"/>
              </a:solidFill>
              <a:ln>
                <a:noFill/>
              </a:ln>
            </c:spPr>
          </c:marker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xVal>
            <c:numRef>
              <c:f>'AD-AS model'!$H$34:$H$35</c:f>
              <c:numCache>
                <c:formatCode>General</c:formatCode>
                <c:ptCount val="2"/>
                <c:pt idx="0">
                  <c:v>11.734273889088128</c:v>
                </c:pt>
                <c:pt idx="1">
                  <c:v>11.734273889088128</c:v>
                </c:pt>
              </c:numCache>
            </c:numRef>
          </c:xVal>
          <c:yVal>
            <c:numRef>
              <c:f>'AD-AS model'!$I$34:$I$35</c:f>
              <c:numCache>
                <c:formatCode>General</c:formatCode>
                <c:ptCount val="2"/>
                <c:pt idx="0">
                  <c:v>7.9430041388191546</c:v>
                </c:pt>
                <c:pt idx="1">
                  <c:v>0</c:v>
                </c:pt>
              </c:numCache>
            </c:numRef>
          </c:yVal>
          <c:smooth val="0"/>
        </c:ser>
        <c:ser>
          <c:idx val="4"/>
          <c:order val="7"/>
          <c:spPr>
            <a:ln w="1270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'AD-AS model'!$H$33:$H$34</c:f>
              <c:numCache>
                <c:formatCode>General</c:formatCode>
                <c:ptCount val="2"/>
                <c:pt idx="0">
                  <c:v>0</c:v>
                </c:pt>
                <c:pt idx="1">
                  <c:v>11.734273889088128</c:v>
                </c:pt>
              </c:numCache>
            </c:numRef>
          </c:xVal>
          <c:yVal>
            <c:numRef>
              <c:f>'AD-AS model'!$I$33:$I$34</c:f>
              <c:numCache>
                <c:formatCode>General</c:formatCode>
                <c:ptCount val="2"/>
                <c:pt idx="0">
                  <c:v>7.9430041388191546</c:v>
                </c:pt>
                <c:pt idx="1">
                  <c:v>7.9430041388191546</c:v>
                </c:pt>
              </c:numCache>
            </c:numRef>
          </c:yVal>
          <c:smooth val="0"/>
        </c:ser>
        <c:ser>
          <c:idx val="22"/>
          <c:order val="8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0.11650335374744823"/>
                  <c:y val="-3.044139300773187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numFmt formatCode="#,##0.0000" sourceLinked="0"/>
            <c:txPr>
              <a:bodyPr/>
              <a:lstStyle/>
              <a:p>
                <a:pPr>
                  <a:defRPr sz="800" b="1">
                    <a:solidFill>
                      <a:srgbClr val="FF0000"/>
                    </a:solidFill>
                  </a:defRPr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'AD-AS model'!$H$26:$H$27</c:f>
              <c:numCache>
                <c:formatCode>General</c:formatCode>
                <c:ptCount val="2"/>
                <c:pt idx="0">
                  <c:v>0</c:v>
                </c:pt>
                <c:pt idx="1">
                  <c:v>11.734273889088126</c:v>
                </c:pt>
              </c:numCache>
            </c:numRef>
          </c:xVal>
          <c:yVal>
            <c:numRef>
              <c:f>'AD-AS model'!$I$26:$I$27</c:f>
              <c:numCache>
                <c:formatCode>General</c:formatCode>
                <c:ptCount val="2"/>
                <c:pt idx="0">
                  <c:v>7.9430041388191555</c:v>
                </c:pt>
                <c:pt idx="1">
                  <c:v>7.9430041388191555</c:v>
                </c:pt>
              </c:numCache>
            </c:numRef>
          </c:yVal>
          <c:smooth val="0"/>
        </c:ser>
        <c:ser>
          <c:idx val="19"/>
          <c:order val="9"/>
          <c:spPr>
            <a:ln w="12700">
              <a:solidFill>
                <a:schemeClr val="tx1"/>
              </a:solidFill>
              <a:prstDash val="sysDash"/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  <c:spPr>
              <a:ln w="12700">
                <a:solidFill>
                  <a:schemeClr val="tx1"/>
                </a:solidFill>
                <a:prstDash val="sysDash"/>
              </a:ln>
            </c:spPr>
          </c:dPt>
          <c:dLbls>
            <c:dLbl>
              <c:idx val="0"/>
              <c:layout>
                <c:manualLayout>
                  <c:x val="-4.8210419775959377E-2"/>
                  <c:y val="0.3156050969917911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#,##0.00000" sourceLinked="0"/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solidFill>
                      <a:srgbClr val="FF0000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'AD-AS model'!$H$27:$H$28</c:f>
              <c:numCache>
                <c:formatCode>General</c:formatCode>
                <c:ptCount val="2"/>
                <c:pt idx="0">
                  <c:v>11.734273889088126</c:v>
                </c:pt>
                <c:pt idx="1">
                  <c:v>11.734273889088126</c:v>
                </c:pt>
              </c:numCache>
            </c:numRef>
          </c:xVal>
          <c:yVal>
            <c:numRef>
              <c:f>'AD-AS model'!$I$27:$I$28</c:f>
              <c:numCache>
                <c:formatCode>General</c:formatCode>
                <c:ptCount val="2"/>
                <c:pt idx="0">
                  <c:v>7.9430041388191555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084352"/>
        <c:axId val="54086272"/>
      </c:scatterChart>
      <c:valAx>
        <c:axId val="54084352"/>
        <c:scaling>
          <c:orientation val="minMax"/>
          <c:max val="26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real GPD (in trillions of $)</a:t>
                </a:r>
              </a:p>
            </c:rich>
          </c:tx>
          <c:layout>
            <c:manualLayout>
              <c:xMode val="edge"/>
              <c:yMode val="edge"/>
              <c:x val="0.41595783370215983"/>
              <c:y val="0.943045222795426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86272"/>
        <c:crosses val="autoZero"/>
        <c:crossBetween val="midCat"/>
        <c:majorUnit val="2"/>
        <c:minorUnit val="1"/>
      </c:valAx>
      <c:valAx>
        <c:axId val="54086272"/>
        <c:scaling>
          <c:orientation val="minMax"/>
          <c:max val="25"/>
          <c:min val="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PL (in thousands of $)</a:t>
                </a:r>
              </a:p>
            </c:rich>
          </c:tx>
          <c:layout>
            <c:manualLayout>
              <c:xMode val="edge"/>
              <c:yMode val="edge"/>
              <c:x val="8.6315681128094277E-3"/>
              <c:y val="0.332382176365885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84352"/>
        <c:crosses val="autoZero"/>
        <c:crossBetween val="midCat"/>
        <c:majorUnit val="2"/>
        <c:min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533400</xdr:colOff>
      <xdr:row>16</xdr:row>
      <xdr:rowOff>47624</xdr:rowOff>
    </xdr:from>
    <xdr:to>
      <xdr:col>13</xdr:col>
      <xdr:colOff>285750</xdr:colOff>
      <xdr:row>40</xdr:row>
      <xdr:rowOff>152400</xdr:rowOff>
    </xdr:to>
    <xdr:graphicFrame macro="">
      <xdr:nvGraphicFramePr>
        <xdr:cNvPr id="29748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1"/>
  <sheetViews>
    <sheetView tabSelected="1" zoomScaleNormal="100" workbookViewId="0">
      <selection activeCell="U16" sqref="U16"/>
    </sheetView>
  </sheetViews>
  <sheetFormatPr defaultRowHeight="12.75" x14ac:dyDescent="0.2"/>
  <cols>
    <col min="1" max="1" width="3.5703125" style="2" customWidth="1"/>
    <col min="2" max="15" width="8.28515625" style="2" customWidth="1"/>
    <col min="16" max="16" width="9.140625" style="7"/>
    <col min="17" max="16384" width="9.140625" style="2"/>
  </cols>
  <sheetData>
    <row r="1" spans="1:17" ht="17.25" customHeight="1" x14ac:dyDescent="0.2">
      <c r="B1" s="3"/>
      <c r="C1" s="3"/>
      <c r="D1" s="3"/>
      <c r="F1" s="3"/>
      <c r="G1" s="3"/>
      <c r="I1" s="5" t="s">
        <v>24</v>
      </c>
      <c r="J1" s="45">
        <v>0.85</v>
      </c>
    </row>
    <row r="2" spans="1:17" ht="17.25" customHeight="1" x14ac:dyDescent="0.2">
      <c r="B2" s="3"/>
      <c r="C2" s="3"/>
      <c r="D2" s="3"/>
      <c r="F2" s="3"/>
      <c r="G2" s="3"/>
      <c r="I2" s="5" t="s">
        <v>27</v>
      </c>
      <c r="J2" s="46">
        <v>0.25</v>
      </c>
    </row>
    <row r="3" spans="1:17" ht="17.25" customHeight="1" x14ac:dyDescent="0.2">
      <c r="B3" s="3"/>
      <c r="C3" s="3"/>
      <c r="D3" s="3"/>
      <c r="F3" s="3"/>
      <c r="G3" s="3"/>
      <c r="I3" s="5" t="s">
        <v>28</v>
      </c>
      <c r="J3" s="46">
        <v>0.9</v>
      </c>
    </row>
    <row r="4" spans="1:17" ht="13.5" thickBot="1" x14ac:dyDescent="0.25">
      <c r="A4" s="8"/>
    </row>
    <row r="5" spans="1:17" ht="16.5" customHeight="1" x14ac:dyDescent="0.2">
      <c r="A5" s="8"/>
      <c r="B5" s="66" t="s">
        <v>13</v>
      </c>
      <c r="C5" s="67"/>
      <c r="D5" s="67"/>
      <c r="E5" s="32"/>
      <c r="F5" s="32"/>
      <c r="G5" s="9"/>
      <c r="H5" s="9"/>
      <c r="I5" s="9"/>
      <c r="J5" s="32"/>
      <c r="K5" s="9"/>
      <c r="L5" s="9"/>
      <c r="M5" s="9"/>
      <c r="N5" s="9"/>
      <c r="O5" s="10"/>
    </row>
    <row r="6" spans="1:17" ht="12.75" customHeight="1" thickBot="1" x14ac:dyDescent="0.25">
      <c r="A6" s="8"/>
      <c r="B6" s="11" t="s">
        <v>3</v>
      </c>
      <c r="C6" s="41">
        <v>7.5</v>
      </c>
      <c r="D6" s="12" t="s">
        <v>4</v>
      </c>
      <c r="E6" s="41">
        <v>8.6999999999999993</v>
      </c>
      <c r="F6" s="12" t="s">
        <v>1</v>
      </c>
      <c r="G6" s="41">
        <v>3</v>
      </c>
      <c r="H6" s="12" t="s">
        <v>6</v>
      </c>
      <c r="I6" s="41">
        <v>3</v>
      </c>
      <c r="J6" s="12" t="s">
        <v>5</v>
      </c>
      <c r="K6" s="41">
        <v>6</v>
      </c>
      <c r="L6" s="12" t="s">
        <v>0</v>
      </c>
      <c r="M6" s="41">
        <v>0.8</v>
      </c>
      <c r="N6" s="12" t="s">
        <v>7</v>
      </c>
      <c r="O6" s="42">
        <v>0.75</v>
      </c>
    </row>
    <row r="7" spans="1:17" ht="16.5" customHeight="1" x14ac:dyDescent="0.2">
      <c r="A7" s="8"/>
      <c r="B7" s="68" t="s">
        <v>14</v>
      </c>
      <c r="C7" s="69"/>
      <c r="D7" s="69"/>
      <c r="E7" s="58"/>
      <c r="F7" s="58"/>
      <c r="G7" s="58"/>
      <c r="H7" s="58"/>
      <c r="I7" s="58"/>
      <c r="J7" s="58"/>
      <c r="K7" s="58"/>
      <c r="L7" s="58"/>
      <c r="M7" s="58"/>
      <c r="N7" s="58"/>
      <c r="O7" s="59"/>
    </row>
    <row r="8" spans="1:17" ht="12.75" customHeight="1" thickBot="1" x14ac:dyDescent="0.25">
      <c r="A8" s="8"/>
      <c r="B8" s="13" t="s">
        <v>3</v>
      </c>
      <c r="C8" s="1">
        <f>C6</f>
        <v>7.5</v>
      </c>
      <c r="D8" s="14" t="s">
        <v>4</v>
      </c>
      <c r="E8" s="1">
        <f>E6</f>
        <v>8.6999999999999993</v>
      </c>
      <c r="F8" s="14" t="s">
        <v>1</v>
      </c>
      <c r="G8" s="1">
        <f>G6</f>
        <v>3</v>
      </c>
      <c r="H8" s="14" t="s">
        <v>6</v>
      </c>
      <c r="I8" s="1">
        <f>I6</f>
        <v>3</v>
      </c>
      <c r="J8" s="14" t="s">
        <v>5</v>
      </c>
      <c r="K8" s="1">
        <f>K6</f>
        <v>6</v>
      </c>
      <c r="L8" s="14" t="s">
        <v>0</v>
      </c>
      <c r="M8" s="1">
        <f>M6</f>
        <v>0.8</v>
      </c>
      <c r="N8" s="14" t="s">
        <v>7</v>
      </c>
      <c r="O8" s="57">
        <f>O6</f>
        <v>0.75</v>
      </c>
    </row>
    <row r="9" spans="1:17" s="16" customFormat="1" ht="12.75" customHeight="1" x14ac:dyDescent="0.2">
      <c r="A9" s="15"/>
      <c r="H9" s="17"/>
      <c r="I9" s="17"/>
      <c r="J9" s="18"/>
      <c r="K9" s="19"/>
      <c r="L9" s="19"/>
      <c r="M9" s="19"/>
      <c r="P9" s="20"/>
    </row>
    <row r="10" spans="1:17" ht="13.5" customHeight="1" thickBot="1" x14ac:dyDescent="0.25">
      <c r="A10" s="8"/>
      <c r="B10" s="5"/>
      <c r="C10" s="6"/>
      <c r="D10" s="5"/>
      <c r="E10" s="6"/>
      <c r="F10" s="5"/>
      <c r="G10" s="6"/>
      <c r="H10" s="5"/>
      <c r="I10" s="6"/>
      <c r="J10" s="5"/>
      <c r="K10" s="6"/>
      <c r="L10" s="6"/>
      <c r="M10" s="6"/>
    </row>
    <row r="11" spans="1:17" ht="16.5" customHeight="1" x14ac:dyDescent="0.2">
      <c r="A11" s="8"/>
      <c r="B11" s="60" t="s">
        <v>16</v>
      </c>
      <c r="C11" s="61"/>
      <c r="D11" s="61"/>
      <c r="E11" s="61"/>
      <c r="F11" s="61"/>
      <c r="G11" s="62"/>
      <c r="H11" s="60" t="s">
        <v>19</v>
      </c>
      <c r="I11" s="61"/>
      <c r="J11" s="61"/>
      <c r="K11" s="61"/>
      <c r="L11" s="61"/>
      <c r="M11" s="61"/>
      <c r="N11" s="61"/>
      <c r="O11" s="62"/>
    </row>
    <row r="12" spans="1:17" ht="12.75" customHeight="1" thickBot="1" x14ac:dyDescent="0.25">
      <c r="B12" s="21" t="s">
        <v>8</v>
      </c>
      <c r="C12" s="43">
        <v>4</v>
      </c>
      <c r="D12" s="22" t="s">
        <v>9</v>
      </c>
      <c r="E12" s="43">
        <v>1.75</v>
      </c>
      <c r="F12" s="22" t="s">
        <v>10</v>
      </c>
      <c r="G12" s="43">
        <v>5</v>
      </c>
      <c r="H12" s="21" t="s">
        <v>11</v>
      </c>
      <c r="I12" s="43">
        <v>0.85</v>
      </c>
      <c r="J12" s="22" t="s">
        <v>12</v>
      </c>
      <c r="K12" s="43">
        <v>140</v>
      </c>
      <c r="L12" s="22" t="s">
        <v>15</v>
      </c>
      <c r="M12" s="43">
        <v>1.9</v>
      </c>
      <c r="N12" s="22" t="s">
        <v>20</v>
      </c>
      <c r="O12" s="44">
        <v>1</v>
      </c>
      <c r="P12" s="23"/>
      <c r="Q12" s="4"/>
    </row>
    <row r="13" spans="1:17" s="4" customFormat="1" ht="16.5" customHeight="1" x14ac:dyDescent="0.2">
      <c r="B13" s="63" t="s">
        <v>17</v>
      </c>
      <c r="C13" s="64"/>
      <c r="D13" s="64"/>
      <c r="E13" s="64"/>
      <c r="F13" s="64"/>
      <c r="G13" s="65"/>
      <c r="H13" s="63" t="s">
        <v>18</v>
      </c>
      <c r="I13" s="64"/>
      <c r="J13" s="64"/>
      <c r="K13" s="64"/>
      <c r="L13" s="64"/>
      <c r="M13" s="64"/>
      <c r="N13" s="64"/>
      <c r="O13" s="65"/>
      <c r="P13" s="23"/>
    </row>
    <row r="14" spans="1:17" ht="12.75" customHeight="1" thickBot="1" x14ac:dyDescent="0.25">
      <c r="B14" s="24" t="s">
        <v>8</v>
      </c>
      <c r="C14" s="1">
        <f>C12</f>
        <v>4</v>
      </c>
      <c r="D14" s="25" t="s">
        <v>9</v>
      </c>
      <c r="E14" s="1">
        <f>E12</f>
        <v>1.75</v>
      </c>
      <c r="F14" s="25" t="s">
        <v>10</v>
      </c>
      <c r="G14" s="1">
        <f>G12</f>
        <v>5</v>
      </c>
      <c r="H14" s="24" t="s">
        <v>11</v>
      </c>
      <c r="I14" s="1">
        <f>I12</f>
        <v>0.85</v>
      </c>
      <c r="J14" s="25" t="s">
        <v>12</v>
      </c>
      <c r="K14" s="1">
        <f>K12</f>
        <v>140</v>
      </c>
      <c r="L14" s="25" t="s">
        <v>15</v>
      </c>
      <c r="M14" s="1">
        <f>M12</f>
        <v>1.9</v>
      </c>
      <c r="N14" s="25" t="s">
        <v>20</v>
      </c>
      <c r="O14" s="57">
        <f>O12</f>
        <v>1</v>
      </c>
      <c r="P14" s="26"/>
    </row>
    <row r="15" spans="1:17" x14ac:dyDescent="0.2">
      <c r="K15" s="4"/>
      <c r="L15" s="4"/>
      <c r="M15" s="4"/>
      <c r="N15" s="4"/>
      <c r="O15" s="4"/>
    </row>
    <row r="16" spans="1:17" ht="18.75" x14ac:dyDescent="0.25">
      <c r="E16" s="27"/>
      <c r="F16" s="27"/>
      <c r="G16" s="27"/>
      <c r="I16" s="28" t="str">
        <f>IF(IF(C14-C12=0,0,1)+IF(E14-E12=0,0,1)+IF(G14-G12=0,0,1)+IF(I14-I12=0,0,1)+IF(K14-K12=0,0,1)+IF(M14-M12=0,0,1)+IF(O14-O12=0,0,1)+IF(C6-C8=0,0,1)+IF(K6-K8=0,0,1)+IF(E6-E8=0,0,1)+IF(M6-M8=0,0,1)+IF(G6-G8=0,0,1)+IF(O6-O8=0,0,1)+IF(I6-I8=0,0,1)=0,"Change one variable at a time.","")</f>
        <v>Change one variable at a time.</v>
      </c>
      <c r="L16" s="29"/>
      <c r="M16" s="29"/>
    </row>
    <row r="17" spans="2:16" ht="26.25" x14ac:dyDescent="0.4">
      <c r="C17" s="47"/>
      <c r="D17" s="47"/>
      <c r="E17" s="48"/>
      <c r="F17" s="48"/>
      <c r="G17" s="48"/>
      <c r="H17" s="47"/>
      <c r="I17" s="49" t="str">
        <f>IF(IF(C14-C12=0,0,1)+IF(E14-E12=0,0,1)+IF(G14-G12=0,0,1)+IF(I14-I12=0,0,1)+IF(K14-K12=0,0,1)+IF(M14-M12=0,0,1)+IF(O14-O12=0,0,1)+IF(C6-C8=0,0,1)+IF(K6-K8=0,0,1)+IF(E6-E8=0,0,1)+IF(M6-M8=0,0,1)+IF(G6-G8=0,0,1)+IF(O6-O8=0,0,1)+IF(I6-I8=0,0,1)&gt;1,"ERROR! MORE THAN ONE CHANGE WAS MADE!","")</f>
        <v/>
      </c>
      <c r="J17" s="47"/>
      <c r="K17" s="47"/>
      <c r="L17" s="47"/>
      <c r="M17" s="47"/>
      <c r="N17" s="47"/>
    </row>
    <row r="18" spans="2:16" ht="12.75" customHeight="1" x14ac:dyDescent="0.2"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P18" s="30"/>
    </row>
    <row r="19" spans="2:16" ht="12.75" customHeight="1" x14ac:dyDescent="0.2"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</row>
    <row r="20" spans="2:16" ht="12.75" customHeight="1" x14ac:dyDescent="0.2">
      <c r="B20" s="5"/>
      <c r="C20" s="50"/>
      <c r="D20" s="51"/>
      <c r="E20" s="50"/>
      <c r="F20" s="51"/>
      <c r="G20" s="50"/>
      <c r="H20" s="51"/>
      <c r="I20" s="50"/>
      <c r="J20" s="51"/>
      <c r="K20" s="50"/>
      <c r="L20" s="50"/>
      <c r="M20" s="50"/>
      <c r="N20" s="47"/>
    </row>
    <row r="21" spans="2:16" ht="12.75" customHeight="1" x14ac:dyDescent="0.2"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</row>
    <row r="22" spans="2:16" ht="12.75" customHeight="1" x14ac:dyDescent="0.2"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</row>
    <row r="23" spans="2:16" ht="12.75" customHeight="1" x14ac:dyDescent="0.2">
      <c r="C23" s="47"/>
      <c r="D23" s="33"/>
      <c r="E23" s="33"/>
      <c r="F23" s="33"/>
      <c r="G23" s="33"/>
      <c r="H23" s="33"/>
      <c r="I23" s="33"/>
      <c r="J23" s="33"/>
      <c r="K23" s="47"/>
      <c r="L23" s="47"/>
      <c r="M23" s="47"/>
      <c r="N23" s="47"/>
    </row>
    <row r="24" spans="2:16" ht="12.75" customHeight="1" x14ac:dyDescent="0.2">
      <c r="B24" s="7"/>
      <c r="C24" s="52"/>
      <c r="D24" s="35"/>
      <c r="E24" s="35"/>
      <c r="F24" s="35"/>
      <c r="G24" s="35"/>
      <c r="H24" s="33"/>
      <c r="I24" s="33"/>
      <c r="J24" s="33"/>
      <c r="K24" s="47"/>
      <c r="L24" s="47"/>
      <c r="M24" s="47"/>
      <c r="N24" s="47"/>
    </row>
    <row r="25" spans="2:16" ht="12.75" customHeight="1" x14ac:dyDescent="0.2">
      <c r="B25" s="7"/>
      <c r="C25" s="52"/>
      <c r="D25" s="35"/>
      <c r="E25" s="35" t="s">
        <v>22</v>
      </c>
      <c r="F25" s="35" t="s">
        <v>21</v>
      </c>
      <c r="G25" s="33"/>
      <c r="H25" s="33" t="s">
        <v>25</v>
      </c>
      <c r="I25" s="33" t="s">
        <v>26</v>
      </c>
      <c r="J25" s="33"/>
      <c r="K25" s="47"/>
      <c r="L25" s="54"/>
      <c r="M25" s="47"/>
      <c r="N25" s="47"/>
      <c r="P25" s="2"/>
    </row>
    <row r="26" spans="2:16" ht="12.75" customHeight="1" x14ac:dyDescent="0.2">
      <c r="C26" s="47"/>
      <c r="D26" s="36" t="s">
        <v>2</v>
      </c>
      <c r="E26" s="36" t="s">
        <v>23</v>
      </c>
      <c r="F26" s="36" t="s">
        <v>23</v>
      </c>
      <c r="G26" s="33"/>
      <c r="H26" s="33">
        <v>0</v>
      </c>
      <c r="I26" s="33">
        <f>I27</f>
        <v>7.9430041388191555</v>
      </c>
      <c r="J26" s="33"/>
      <c r="K26" s="47"/>
      <c r="L26" s="47"/>
      <c r="M26" s="47"/>
      <c r="N26" s="54"/>
      <c r="P26" s="2"/>
    </row>
    <row r="27" spans="2:16" ht="12.75" customHeight="1" x14ac:dyDescent="0.2">
      <c r="C27" s="47"/>
      <c r="D27" s="36">
        <v>0</v>
      </c>
      <c r="E27" s="37">
        <f>C$6+E$6-K$6-J$3*I$6+M$6+G$6+O$6-(1-J$3+J$2)*D27</f>
        <v>12.049999999999999</v>
      </c>
      <c r="F27" s="37">
        <f>C$12+E$12+G$12+$J$1*(D27-$G$27)</f>
        <v>-2.0311286669057509</v>
      </c>
      <c r="G27" s="37">
        <f>O12*SQRT(I12*K12*M12)</f>
        <v>15.03662196106559</v>
      </c>
      <c r="H27" s="40">
        <f>(C$6+E$6-K$6-J$3*I$6+M$6+G$6+O$6-(C$12+E$12+G$12-$J$1*$G$27))/(1-J$3+J$2+$J$1)</f>
        <v>11.734273889088126</v>
      </c>
      <c r="I27" s="33">
        <f>C$6+E$6-K$6-J$3*I$6+M$6+G$6+O$6-(1-J$3+J$2)*H27</f>
        <v>7.9430041388191555</v>
      </c>
      <c r="J27" s="33"/>
      <c r="K27" s="47"/>
      <c r="L27" s="47"/>
      <c r="M27" s="47"/>
      <c r="N27" s="54"/>
      <c r="P27" s="2"/>
    </row>
    <row r="28" spans="2:16" ht="12.75" customHeight="1" x14ac:dyDescent="0.2">
      <c r="C28" s="47"/>
      <c r="D28" s="36">
        <v>24</v>
      </c>
      <c r="E28" s="37">
        <f>C$6+E$6-K$6-J$3*I$6+M$6+G$6+O$6-(1-J$3+J$2)*D28</f>
        <v>3.6500000000000004</v>
      </c>
      <c r="F28" s="37">
        <f>C$12+E$12+G$12+$J$1*(D28-G28)</f>
        <v>18.368871333094248</v>
      </c>
      <c r="G28" s="37">
        <f>G27</f>
        <v>15.03662196106559</v>
      </c>
      <c r="H28" s="33">
        <f>H27</f>
        <v>11.734273889088126</v>
      </c>
      <c r="I28" s="33">
        <v>0</v>
      </c>
      <c r="J28" s="33"/>
      <c r="K28" s="47"/>
      <c r="L28" s="47"/>
      <c r="M28" s="47"/>
      <c r="N28" s="54"/>
      <c r="P28" s="2"/>
    </row>
    <row r="29" spans="2:16" ht="12.75" customHeight="1" x14ac:dyDescent="0.2">
      <c r="C29" s="47"/>
      <c r="D29" s="33"/>
      <c r="E29" s="37"/>
      <c r="F29" s="37"/>
      <c r="G29" s="33"/>
      <c r="H29" s="33"/>
      <c r="I29" s="33"/>
      <c r="J29" s="33"/>
      <c r="K29" s="47"/>
      <c r="L29" s="47"/>
      <c r="M29" s="47"/>
      <c r="N29" s="54"/>
      <c r="P29" s="2"/>
    </row>
    <row r="30" spans="2:16" ht="12.75" customHeight="1" x14ac:dyDescent="0.2">
      <c r="C30" s="47"/>
      <c r="D30" s="36"/>
      <c r="E30" s="33"/>
      <c r="F30" s="37"/>
      <c r="G30" s="33"/>
      <c r="H30" s="33"/>
      <c r="I30" s="33"/>
      <c r="J30" s="33"/>
      <c r="K30" s="47"/>
      <c r="L30" s="47"/>
      <c r="M30" s="47"/>
      <c r="N30" s="54"/>
      <c r="P30" s="2"/>
    </row>
    <row r="31" spans="2:16" ht="12.75" customHeight="1" x14ac:dyDescent="0.2">
      <c r="C31" s="47"/>
      <c r="D31" s="36"/>
      <c r="E31" s="33"/>
      <c r="F31" s="35"/>
      <c r="G31" s="33"/>
      <c r="H31" s="33"/>
      <c r="I31" s="33"/>
      <c r="J31" s="33"/>
      <c r="K31" s="47"/>
      <c r="L31" s="47"/>
      <c r="M31" s="47"/>
      <c r="N31" s="54"/>
      <c r="P31" s="2"/>
    </row>
    <row r="32" spans="2:16" ht="12.75" customHeight="1" x14ac:dyDescent="0.2">
      <c r="C32" s="47"/>
      <c r="D32" s="39"/>
      <c r="E32" s="34"/>
      <c r="F32" s="35"/>
      <c r="G32" s="33"/>
      <c r="H32" s="33"/>
      <c r="I32" s="33"/>
      <c r="J32" s="33"/>
      <c r="K32" s="47"/>
      <c r="L32" s="47"/>
      <c r="M32" s="47"/>
      <c r="N32" s="54"/>
      <c r="P32" s="2"/>
    </row>
    <row r="33" spans="3:16" ht="12.75" customHeight="1" x14ac:dyDescent="0.2">
      <c r="C33" s="47"/>
      <c r="D33" s="36" t="s">
        <v>2</v>
      </c>
      <c r="E33" s="36" t="s">
        <v>23</v>
      </c>
      <c r="F33" s="36" t="s">
        <v>23</v>
      </c>
      <c r="G33" s="33"/>
      <c r="H33" s="33">
        <v>0</v>
      </c>
      <c r="I33" s="33">
        <f>I34</f>
        <v>7.9430041388191546</v>
      </c>
      <c r="J33" s="33"/>
      <c r="K33" s="47"/>
      <c r="L33" s="47"/>
      <c r="M33" s="47"/>
      <c r="N33" s="54"/>
      <c r="P33" s="2"/>
    </row>
    <row r="34" spans="3:16" ht="12.75" customHeight="1" x14ac:dyDescent="0.2">
      <c r="C34" s="47"/>
      <c r="D34" s="36">
        <v>0</v>
      </c>
      <c r="E34" s="37">
        <f>C$8+E$8-K$8-J$3*I$8+M$8+G$8+O$8-(1-J$3+J$2)*D34</f>
        <v>12.049999999999999</v>
      </c>
      <c r="F34" s="37">
        <f>C$14+E$14+G$14-$J$1*G34+$J$1*D34</f>
        <v>-2.0311286669057509</v>
      </c>
      <c r="G34" s="37">
        <f>O14*SQRT(I14*K14*M14)</f>
        <v>15.03662196106559</v>
      </c>
      <c r="H34" s="40">
        <f>(C8+E8+G8-I8*J3-K8+M8+O8-C14-E14-G14+J1*G34)/(1-J3+J2+J1)</f>
        <v>11.734273889088128</v>
      </c>
      <c r="I34" s="33">
        <f>C$8+E$8-K$8-J$3*I$8+M$8+G$8+O$8-(1-J$3+J$2)*H34</f>
        <v>7.9430041388191546</v>
      </c>
      <c r="J34" s="33"/>
      <c r="K34" s="47"/>
      <c r="L34" s="47"/>
      <c r="M34" s="47"/>
      <c r="N34" s="54"/>
      <c r="P34" s="2"/>
    </row>
    <row r="35" spans="3:16" ht="12.75" customHeight="1" x14ac:dyDescent="0.2">
      <c r="C35" s="47"/>
      <c r="D35" s="36">
        <v>24</v>
      </c>
      <c r="E35" s="37">
        <f>C$8+E$8-K$8-J$3*I$8+M$8+G$8+O$8-(1-J$3+J$2)*D35</f>
        <v>3.6500000000000004</v>
      </c>
      <c r="F35" s="37">
        <f>C$14+E$14+G$14-$J$1*G35+$J$1*D35</f>
        <v>18.368871333094248</v>
      </c>
      <c r="G35" s="38">
        <f>G34</f>
        <v>15.03662196106559</v>
      </c>
      <c r="H35" s="33">
        <f>H34</f>
        <v>11.734273889088128</v>
      </c>
      <c r="I35" s="33">
        <v>0</v>
      </c>
      <c r="J35" s="33"/>
      <c r="K35" s="47"/>
      <c r="L35" s="47"/>
      <c r="M35" s="47"/>
      <c r="N35" s="54"/>
      <c r="P35" s="2"/>
    </row>
    <row r="36" spans="3:16" ht="12.75" customHeight="1" x14ac:dyDescent="0.2">
      <c r="C36" s="47"/>
      <c r="D36" s="33"/>
      <c r="E36" s="37"/>
      <c r="F36" s="37"/>
      <c r="G36" s="33"/>
      <c r="H36" s="33"/>
      <c r="I36" s="33"/>
      <c r="J36" s="33"/>
      <c r="K36" s="47"/>
      <c r="L36" s="47"/>
      <c r="M36" s="47"/>
      <c r="N36" s="54"/>
      <c r="P36" s="2"/>
    </row>
    <row r="37" spans="3:16" ht="12.75" customHeight="1" x14ac:dyDescent="0.2">
      <c r="C37" s="47"/>
      <c r="D37" s="36"/>
      <c r="E37" s="33"/>
      <c r="F37" s="37"/>
      <c r="G37" s="33"/>
      <c r="H37" s="33"/>
      <c r="I37" s="33"/>
      <c r="J37" s="33"/>
      <c r="K37" s="47"/>
      <c r="L37" s="47"/>
      <c r="M37" s="47"/>
      <c r="N37" s="54"/>
      <c r="P37" s="2"/>
    </row>
    <row r="38" spans="3:16" ht="12.75" customHeight="1" x14ac:dyDescent="0.2">
      <c r="C38" s="47"/>
      <c r="D38" s="55"/>
      <c r="E38" s="47"/>
      <c r="F38" s="53"/>
      <c r="G38" s="47"/>
      <c r="H38" s="47"/>
      <c r="I38" s="47"/>
      <c r="J38" s="47"/>
      <c r="K38" s="47"/>
      <c r="L38" s="47"/>
      <c r="M38" s="47"/>
      <c r="N38" s="54"/>
      <c r="P38" s="2"/>
    </row>
    <row r="39" spans="3:16" ht="4.5" customHeight="1" x14ac:dyDescent="0.2"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</row>
    <row r="40" spans="3:16" ht="21.75" customHeight="1" x14ac:dyDescent="0.2">
      <c r="C40" s="47"/>
      <c r="D40" s="47"/>
      <c r="E40" s="47"/>
      <c r="F40" s="47"/>
      <c r="G40" s="47"/>
      <c r="H40" s="56"/>
      <c r="I40" s="47"/>
      <c r="J40" s="47"/>
      <c r="K40" s="47"/>
      <c r="L40" s="47"/>
      <c r="M40" s="47"/>
      <c r="N40" s="47"/>
    </row>
    <row r="41" spans="3:16" ht="13.5" customHeight="1" x14ac:dyDescent="0.2"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</row>
    <row r="42" spans="3:16" ht="13.5" customHeight="1" x14ac:dyDescent="0.2"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</row>
    <row r="43" spans="3:16" ht="13.5" customHeight="1" x14ac:dyDescent="0.2"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</row>
    <row r="44" spans="3:16" ht="13.5" customHeight="1" x14ac:dyDescent="0.2"/>
    <row r="45" spans="3:16" ht="13.5" customHeight="1" x14ac:dyDescent="0.2"/>
    <row r="46" spans="3:16" ht="13.5" customHeight="1" x14ac:dyDescent="0.2"/>
    <row r="47" spans="3:16" ht="13.5" customHeight="1" x14ac:dyDescent="0.2"/>
    <row r="48" spans="3:16" ht="13.5" customHeight="1" x14ac:dyDescent="0.2"/>
    <row r="49" spans="4:5" ht="13.5" customHeight="1" x14ac:dyDescent="0.2"/>
    <row r="50" spans="4:5" ht="13.5" customHeight="1" x14ac:dyDescent="0.2"/>
    <row r="51" spans="4:5" ht="13.5" customHeight="1" x14ac:dyDescent="0.2"/>
    <row r="52" spans="4:5" ht="13.5" customHeight="1" x14ac:dyDescent="0.2"/>
    <row r="53" spans="4:5" ht="13.5" customHeight="1" x14ac:dyDescent="0.2"/>
    <row r="54" spans="4:5" ht="13.5" customHeight="1" x14ac:dyDescent="0.2"/>
    <row r="56" spans="4:5" x14ac:dyDescent="0.2">
      <c r="D56" s="31"/>
      <c r="E56" s="31"/>
    </row>
    <row r="57" spans="4:5" x14ac:dyDescent="0.2">
      <c r="D57" s="31"/>
      <c r="E57" s="31"/>
    </row>
    <row r="58" spans="4:5" x14ac:dyDescent="0.2">
      <c r="D58" s="31"/>
      <c r="E58" s="31"/>
    </row>
    <row r="59" spans="4:5" x14ac:dyDescent="0.2">
      <c r="D59" s="31"/>
      <c r="E59" s="31"/>
    </row>
    <row r="60" spans="4:5" x14ac:dyDescent="0.2">
      <c r="D60" s="31"/>
      <c r="E60" s="31"/>
    </row>
    <row r="61" spans="4:5" x14ac:dyDescent="0.2">
      <c r="D61" s="31"/>
      <c r="E61" s="31"/>
    </row>
  </sheetData>
  <mergeCells count="6">
    <mergeCell ref="B11:G11"/>
    <mergeCell ref="B13:G13"/>
    <mergeCell ref="H13:O13"/>
    <mergeCell ref="H11:O11"/>
    <mergeCell ref="B5:D5"/>
    <mergeCell ref="B7:D7"/>
  </mergeCells>
  <phoneticPr fontId="2" type="noConversion"/>
  <pageMargins left="0.75" right="0.75" top="1" bottom="1" header="0.5" footer="0.5"/>
  <pageSetup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AD-AS model</vt:lpstr>
    </vt:vector>
  </TitlesOfParts>
  <Company>KOV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</dc:creator>
  <cp:lastModifiedBy>Anyone</cp:lastModifiedBy>
  <dcterms:created xsi:type="dcterms:W3CDTF">2004-10-31T23:44:41Z</dcterms:created>
  <dcterms:modified xsi:type="dcterms:W3CDTF">2015-02-11T00:39:40Z</dcterms:modified>
</cp:coreProperties>
</file>